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1460" tabRatio="569" activeTab="0"/>
  </bookViews>
  <sheets>
    <sheet name="2021" sheetId="1" r:id="rId1"/>
  </sheets>
  <definedNames>
    <definedName name="_xlnm.Print_Area" localSheetId="0">'2021'!$B:$M</definedName>
    <definedName name="_xlnm.Print_Titles" localSheetId="0">'2021'!$8:$11</definedName>
    <definedName name="Excel_BuiltIn_Print_Titles_1" localSheetId="0">'2021'!$A$8:$IJ$11</definedName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<sst xmlns="http://schemas.openxmlformats.org/spreadsheetml/2006/main" count="201" uniqueCount="121">
  <si>
    <t>Pārskats par saistību apmēru</t>
  </si>
  <si>
    <t>Pašvaldības nosaukums   Kārsavas novads</t>
  </si>
  <si>
    <t>(euro)</t>
  </si>
  <si>
    <t>Aizdevējs</t>
  </si>
  <si>
    <t>Institucionālā sektora klasifikācijas kods</t>
  </si>
  <si>
    <t>Mērķis</t>
  </si>
  <si>
    <t>Līguma noslēgšanas datums</t>
  </si>
  <si>
    <t>Saistību apmērs</t>
  </si>
  <si>
    <t>turpmākajos gados</t>
  </si>
  <si>
    <t>B</t>
  </si>
  <si>
    <t>C</t>
  </si>
  <si>
    <t>D</t>
  </si>
  <si>
    <t>E</t>
  </si>
  <si>
    <t>Aizņēmumi</t>
  </si>
  <si>
    <t>Valsts kase</t>
  </si>
  <si>
    <t>S13 01 00</t>
  </si>
  <si>
    <t>ELFLA projekts Pudinavas pamatskolas rekonstrukcija</t>
  </si>
  <si>
    <t>19.06.2009</t>
  </si>
  <si>
    <t>SIA "Kārsavas namsaimnieks" pamatkapitāla palielināšanai  Kohēzijas fonda projekta "Ūdenssaimniecības pakalpojumu attīstība Kārsavā" līdzfinansējuma nodoršināšanai</t>
  </si>
  <si>
    <t>24.08.2010</t>
  </si>
  <si>
    <t xml:space="preserve">ERAF projekta  "Vienības ielas rekontsrukcija Kārsavas pilsētā" realizācijai </t>
  </si>
  <si>
    <t>20.06.2031</t>
  </si>
  <si>
    <t>ELFLA projekta "Sporta zāles rekonstrukcija" realizācija</t>
  </si>
  <si>
    <t>12.12.2011</t>
  </si>
  <si>
    <t>ELFLA projekta "Mežvidu ciema ielu rekonstrukcija" īstenošana</t>
  </si>
  <si>
    <t>19.06.2012</t>
  </si>
  <si>
    <t>ELFLA projekta"Kārsavas pilsētas ielu rekostrukcija" īstenošanai</t>
  </si>
  <si>
    <t>Kārsavas vidusskolas izglītības kompleksa ēku un telpu renovācija</t>
  </si>
  <si>
    <t>12.07.2013</t>
  </si>
  <si>
    <t>S13 01 00</t>
  </si>
  <si>
    <t>ERAF projekta "Ūdenssaimniecības attīstība Kārsavas novada Salnavas pagasta Salnavas ciemā"realizēšanai</t>
  </si>
  <si>
    <t>22.07.2014</t>
  </si>
  <si>
    <t>ERAF projekta "Ūdenssaimniecības attīstība Kārsavas novada Mērdzenes pagasta Mērdzenes ciemā "realizēšana</t>
  </si>
  <si>
    <t>Pašvaldības autonomo funkciju veikšanai nepieciešamā transporta (traktortehnikas)iegādei</t>
  </si>
  <si>
    <t>19.08.2014</t>
  </si>
  <si>
    <t>Kārsavas pilsētas Telegrāfa ielas rekonstrukcija</t>
  </si>
  <si>
    <t>KPFI projekts "Kompleksi risinājumi siltumnīcefekta gāzu emisiju samazināšanai Malnavas pagasta PII "Sienāzītis" " īstenošanai</t>
  </si>
  <si>
    <t>KOPĀ:</t>
  </si>
  <si>
    <t>x</t>
  </si>
  <si>
    <t>Galvojumi</t>
  </si>
  <si>
    <t>Finanšu ministrija</t>
  </si>
  <si>
    <t>Sadzīves atkritumu apsaimniekošana Austrumlatgales reģionā SIA "ALLAS"</t>
  </si>
  <si>
    <t>13.11.2006</t>
  </si>
  <si>
    <t>S12 20 00</t>
  </si>
  <si>
    <t xml:space="preserve">SIA"Kārsavas namsaimnieks"projekta"Katlu mājas Kļavu ielā 7,Kārsavā,rekonstrukcija"īstenošanai </t>
  </si>
  <si>
    <t>Kopā saistības</t>
  </si>
  <si>
    <t>S13 01 01</t>
  </si>
  <si>
    <t>Kārsavas vidusskolas stadiona pārbūve</t>
  </si>
  <si>
    <t>14.12.2015</t>
  </si>
  <si>
    <t>pavisam (1.+2.+3.+4.+ 5+.6.)</t>
  </si>
  <si>
    <t>Līguma summa</t>
  </si>
  <si>
    <t>F</t>
  </si>
  <si>
    <t>247 162.11</t>
  </si>
  <si>
    <t>642 454.17</t>
  </si>
  <si>
    <t>40 266.11</t>
  </si>
  <si>
    <t>235 196.64</t>
  </si>
  <si>
    <t>24 813.97</t>
  </si>
  <si>
    <t>336 476.20</t>
  </si>
  <si>
    <t>291 079.82</t>
  </si>
  <si>
    <t>59 467</t>
  </si>
  <si>
    <t>55 394</t>
  </si>
  <si>
    <t>168 749</t>
  </si>
  <si>
    <t>90 145</t>
  </si>
  <si>
    <t>243 278</t>
  </si>
  <si>
    <t>554 800</t>
  </si>
  <si>
    <t>Aizdevuma mērķis</t>
  </si>
  <si>
    <t>Summa EUR</t>
  </si>
  <si>
    <t>SIA „ Kārsavas namsaimnieks” pamatkapitāla palielināšana</t>
  </si>
  <si>
    <t>Pudinavas pamatskolas rekonstrukcija, Sporta zāles būvniecība</t>
  </si>
  <si>
    <t>Kopā</t>
  </si>
  <si>
    <t>Kopā saistību procents no pamatbudžeta</t>
  </si>
  <si>
    <t>Pamatbudžeta ieņēmumi bez mērķdotācijām</t>
  </si>
  <si>
    <t>S13 01 02</t>
  </si>
  <si>
    <t>Raiņa ielas pārbūve Kārsavas pilsētā</t>
  </si>
  <si>
    <t>09.08.2016</t>
  </si>
  <si>
    <t>72 578</t>
  </si>
  <si>
    <t>Proj. "Energoefektivitātes paaugstināšana Kārsavas pilsētas pirmsskolas izglītības iestādē"</t>
  </si>
  <si>
    <t>06.04.2017</t>
  </si>
  <si>
    <t>102 708</t>
  </si>
  <si>
    <t>Projekts "Kārsavas ielu seguma atjaunošana"</t>
  </si>
  <si>
    <t>02.07.2018</t>
  </si>
  <si>
    <t>57 590</t>
  </si>
  <si>
    <t>Projekts "Malnavas ciema ielu atjaunošana"</t>
  </si>
  <si>
    <t>10.08.2018</t>
  </si>
  <si>
    <t>23 790</t>
  </si>
  <si>
    <t>ELFLA "Grants ceļu un ielu pārbūve Kārsavas novadā"</t>
  </si>
  <si>
    <t>Projekts "Baznīcas,Malnavas, Sporta ielu atjaunošana Kārsavas pilsētā"</t>
  </si>
  <si>
    <t>14.09.2018</t>
  </si>
  <si>
    <t>143 210</t>
  </si>
  <si>
    <t>102443</t>
  </si>
  <si>
    <t>Kārsavas novada domes</t>
  </si>
  <si>
    <t xml:space="preserve">SIA"Kārsavas namsaimnieks"Kohēzija fonda  projektu “Efektīvas pārvaldes sistēmas izbūve Kārsavā”.  </t>
  </si>
  <si>
    <t xml:space="preserve">SIA "Kārsavas namsaimnieks"Kohēzijas fonda projekts  Kohēzija fonda  projektu “Jaunas katlumājas celtniecība Kārsavā”. </t>
  </si>
  <si>
    <t>Domes sēde priekšsēdētāja                                          Ināra Silicka</t>
  </si>
  <si>
    <t>21.05.2019</t>
  </si>
  <si>
    <t>05.11.2019</t>
  </si>
  <si>
    <t>965 155</t>
  </si>
  <si>
    <t>241 025</t>
  </si>
  <si>
    <t>23.10.2012</t>
  </si>
  <si>
    <t>213 431</t>
  </si>
  <si>
    <t>2.pielikums</t>
  </si>
  <si>
    <t>ELFLA”Autoceļa "Pudinava - Latvīšu Stiglova" pārbūve”</t>
  </si>
  <si>
    <t>30.03.2020.</t>
  </si>
  <si>
    <t>286 600</t>
  </si>
  <si>
    <t>Projekts "Parka ielas seguma atjaunošana, Estrādes ielas bruģēšana un seguma maiņa ietvei uz estrādi" īstenošana</t>
  </si>
  <si>
    <t>05.08.2020</t>
  </si>
  <si>
    <t>104 800</t>
  </si>
  <si>
    <t>ERAF projekts (Nr.5,6,2,0/20/I/007) "Konkurētspējīgas uzņēmējdarbības vides nodrošināšana Austrumlatgales pierobežas novadu teritorijā" īstenošana</t>
  </si>
  <si>
    <t>08.10.2020</t>
  </si>
  <si>
    <t>48 825</t>
  </si>
  <si>
    <t>SIA"Kārsavas namsaimnieks"KF projekta"“Ūdenssaimniecības pakalpojumu attīstība Kārsavā 2.kārta " īstenošana</t>
  </si>
  <si>
    <t>03.06.2020</t>
  </si>
  <si>
    <t>103 272</t>
  </si>
  <si>
    <t>Atmaksājamās aizdevuma pamatsummas 2021.gadā</t>
  </si>
  <si>
    <t>2021.gada 28.janvāra</t>
  </si>
  <si>
    <t>129959</t>
  </si>
  <si>
    <t>699405</t>
  </si>
  <si>
    <t xml:space="preserve">Sēdes Nr.2 lēmums Nr.9 </t>
  </si>
  <si>
    <t>Saistošie noteikumi Nr.1 /2021</t>
  </si>
  <si>
    <t xml:space="preserve">Pašvaldības investīciju projekti </t>
  </si>
  <si>
    <t>2021.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</si>
</sst>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_-&quot;Ls &quot;* #,##0.00_-;&quot;-Ls &quot;* #,##0.00_-;_-&quot;Ls &quot;* \-??_-;_-@_-"/>
    <numFmt numFmtId="185" formatCode="0\.0"/>
    <numFmt numFmtId="186" formatCode="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25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1" fillId="38" borderId="1" applyNumberFormat="0" applyAlignment="0" applyProtection="0"/>
    <xf numFmtId="0" fontId="3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1" borderId="1" applyNumberFormat="0" applyAlignment="0" applyProtection="0"/>
    <xf numFmtId="0" fontId="11" fillId="7" borderId="2" applyNumberFormat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8" borderId="7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48" borderId="0" applyNumberFormat="0" applyBorder="0" applyAlignment="0" applyProtection="0"/>
    <xf numFmtId="0" fontId="12" fillId="0" borderId="9" applyNumberFormat="0" applyFill="0" applyAlignment="0" applyProtection="0"/>
    <xf numFmtId="0" fontId="4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51" borderId="10" applyNumberFormat="0" applyAlignment="0" applyProtection="0"/>
    <xf numFmtId="0" fontId="14" fillId="39" borderId="11" applyNumberFormat="0" applyAlignment="0" applyProtection="0"/>
    <xf numFmtId="0" fontId="15" fillId="0" borderId="0">
      <alignment/>
      <protection/>
    </xf>
    <xf numFmtId="0" fontId="51" fillId="0" borderId="0" applyNumberFormat="0" applyFill="0" applyBorder="0" applyAlignment="0" applyProtection="0"/>
    <xf numFmtId="0" fontId="52" fillId="52" borderId="12" applyNumberFormat="0" applyAlignment="0" applyProtection="0"/>
    <xf numFmtId="0" fontId="0" fillId="53" borderId="13" applyNumberFormat="0" applyFont="0" applyAlignment="0" applyProtection="0"/>
    <xf numFmtId="9" fontId="0" fillId="0" borderId="0" applyFill="0" applyBorder="0" applyAlignment="0" applyProtection="0"/>
    <xf numFmtId="0" fontId="53" fillId="0" borderId="14" applyNumberFormat="0" applyFill="0" applyAlignment="0" applyProtection="0"/>
    <xf numFmtId="0" fontId="54" fillId="54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5" fontId="18" fillId="39" borderId="0" applyBorder="0" applyProtection="0">
      <alignment/>
    </xf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55" fillId="0" borderId="16" applyNumberFormat="0" applyFill="0" applyAlignment="0" applyProtection="0"/>
    <xf numFmtId="0" fontId="56" fillId="0" borderId="17" applyNumberFormat="0" applyFill="0" applyAlignment="0" applyProtection="0"/>
    <xf numFmtId="0" fontId="57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4" fillId="0" borderId="0" xfId="143" applyFont="1" applyFill="1" applyBorder="1" applyAlignment="1" applyProtection="1">
      <alignment horizontal="center" wrapText="1"/>
      <protection/>
    </xf>
    <xf numFmtId="0" fontId="24" fillId="0" borderId="0" xfId="143" applyFont="1" applyFill="1" applyBorder="1" applyAlignment="1" applyProtection="1">
      <alignment horizontal="center" vertical="center" wrapText="1"/>
      <protection/>
    </xf>
    <xf numFmtId="0" fontId="26" fillId="0" borderId="0" xfId="143" applyFont="1" applyFill="1" applyBorder="1" applyAlignment="1" applyProtection="1">
      <alignment horizontal="center"/>
      <protection/>
    </xf>
    <xf numFmtId="0" fontId="20" fillId="0" borderId="0" xfId="143" applyFont="1" applyFill="1" applyBorder="1" applyProtection="1">
      <alignment/>
      <protection locked="0"/>
    </xf>
    <xf numFmtId="0" fontId="20" fillId="0" borderId="0" xfId="143" applyFont="1" applyFill="1" applyBorder="1" applyAlignment="1" applyProtection="1">
      <alignment horizontal="center"/>
      <protection/>
    </xf>
    <xf numFmtId="0" fontId="20" fillId="0" borderId="0" xfId="143" applyFont="1" applyFill="1" applyBorder="1" applyAlignment="1" applyProtection="1">
      <alignment horizontal="center" vertical="center" wrapText="1"/>
      <protection locked="0"/>
    </xf>
    <xf numFmtId="0" fontId="20" fillId="0" borderId="0" xfId="143" applyFont="1" applyFill="1" applyBorder="1" applyAlignment="1" applyProtection="1">
      <alignment horizontal="center" vertical="center" wrapText="1"/>
      <protection/>
    </xf>
    <xf numFmtId="3" fontId="26" fillId="0" borderId="19" xfId="143" applyNumberFormat="1" applyFont="1" applyFill="1" applyBorder="1" applyAlignment="1" applyProtection="1">
      <alignment horizontal="right" vertical="center"/>
      <protection locked="0"/>
    </xf>
    <xf numFmtId="49" fontId="26" fillId="0" borderId="19" xfId="143" applyNumberFormat="1" applyFont="1" applyFill="1" applyBorder="1" applyAlignment="1" applyProtection="1">
      <alignment horizontal="center" vertical="center" wrapText="1"/>
      <protection locked="0"/>
    </xf>
    <xf numFmtId="49" fontId="26" fillId="0" borderId="19" xfId="143" applyNumberFormat="1" applyFont="1" applyFill="1" applyBorder="1" applyAlignment="1" applyProtection="1">
      <alignment horizontal="left" vertical="center" wrapText="1"/>
      <protection locked="0"/>
    </xf>
    <xf numFmtId="3" fontId="27" fillId="0" borderId="19" xfId="143" applyNumberFormat="1" applyFont="1" applyFill="1" applyBorder="1" applyAlignment="1" applyProtection="1">
      <alignment horizontal="right" vertical="center" wrapText="1"/>
      <protection/>
    </xf>
    <xf numFmtId="0" fontId="26" fillId="0" borderId="0" xfId="144" applyNumberFormat="1" applyFont="1" applyFill="1" applyBorder="1" applyAlignment="1">
      <alignment horizontal="right" vertical="center"/>
      <protection/>
    </xf>
    <xf numFmtId="0" fontId="26" fillId="0" borderId="19" xfId="143" applyFont="1" applyFill="1" applyBorder="1" applyAlignment="1" applyProtection="1">
      <alignment horizontal="center" vertical="center" wrapText="1"/>
      <protection/>
    </xf>
    <xf numFmtId="0" fontId="27" fillId="0" borderId="19" xfId="143" applyFont="1" applyFill="1" applyBorder="1" applyAlignment="1" applyProtection="1">
      <alignment horizontal="center" vertical="center" wrapText="1"/>
      <protection/>
    </xf>
    <xf numFmtId="0" fontId="26" fillId="0" borderId="19" xfId="143" applyFont="1" applyFill="1" applyBorder="1" applyAlignment="1" applyProtection="1">
      <alignment horizontal="center" wrapText="1"/>
      <protection/>
    </xf>
    <xf numFmtId="0" fontId="26" fillId="0" borderId="19" xfId="143" applyFont="1" applyFill="1" applyBorder="1" applyAlignment="1" applyProtection="1">
      <alignment horizontal="center"/>
      <protection/>
    </xf>
    <xf numFmtId="0" fontId="20" fillId="0" borderId="19" xfId="143" applyFont="1" applyFill="1" applyBorder="1" applyAlignment="1" applyProtection="1">
      <alignment horizontal="right" vertical="center" wrapText="1"/>
      <protection locked="0"/>
    </xf>
    <xf numFmtId="0" fontId="20" fillId="0" borderId="19" xfId="143" applyFont="1" applyFill="1" applyBorder="1" applyAlignment="1" applyProtection="1">
      <alignment horizontal="right" wrapText="1"/>
      <protection/>
    </xf>
    <xf numFmtId="0" fontId="26" fillId="0" borderId="19" xfId="143" applyFont="1" applyFill="1" applyBorder="1" applyAlignment="1" applyProtection="1">
      <alignment horizontal="right" vertical="center" wrapText="1"/>
      <protection locked="0"/>
    </xf>
    <xf numFmtId="0" fontId="26" fillId="0" borderId="19" xfId="143" applyFont="1" applyFill="1" applyBorder="1" applyAlignment="1" applyProtection="1">
      <alignment horizontal="right" wrapText="1"/>
      <protection/>
    </xf>
    <xf numFmtId="49" fontId="27" fillId="0" borderId="19" xfId="143" applyNumberFormat="1" applyFont="1" applyFill="1" applyBorder="1" applyAlignment="1" applyProtection="1">
      <alignment vertical="center" wrapText="1"/>
      <protection locked="0"/>
    </xf>
    <xf numFmtId="3" fontId="27" fillId="55" borderId="19" xfId="143" applyNumberFormat="1" applyFont="1" applyFill="1" applyBorder="1" applyAlignment="1" applyProtection="1">
      <alignment horizontal="right" vertical="center" wrapText="1"/>
      <protection/>
    </xf>
    <xf numFmtId="4" fontId="27" fillId="0" borderId="19" xfId="143" applyNumberFormat="1" applyFont="1" applyFill="1" applyBorder="1" applyAlignment="1" applyProtection="1">
      <alignment horizontal="right" vertical="center" wrapText="1"/>
      <protection/>
    </xf>
    <xf numFmtId="0" fontId="20" fillId="0" borderId="0" xfId="143" applyFont="1" applyFill="1" applyBorder="1" applyAlignment="1" applyProtection="1">
      <alignment vertical="center"/>
      <protection locked="0"/>
    </xf>
    <xf numFmtId="0" fontId="20" fillId="0" borderId="0" xfId="143" applyFont="1" applyFill="1" applyProtection="1">
      <alignment/>
      <protection/>
    </xf>
    <xf numFmtId="0" fontId="20" fillId="0" borderId="0" xfId="143" applyFont="1" applyFill="1" applyProtection="1">
      <alignment/>
      <protection locked="0"/>
    </xf>
    <xf numFmtId="0" fontId="24" fillId="0" borderId="0" xfId="143" applyFont="1" applyFill="1" applyProtection="1">
      <alignment/>
      <protection locked="0"/>
    </xf>
    <xf numFmtId="0" fontId="20" fillId="0" borderId="0" xfId="143" applyFont="1" applyFill="1">
      <alignment/>
      <protection/>
    </xf>
    <xf numFmtId="0" fontId="0" fillId="0" borderId="0" xfId="0" applyFill="1" applyAlignment="1">
      <alignment/>
    </xf>
    <xf numFmtId="0" fontId="26" fillId="0" borderId="0" xfId="144" applyNumberFormat="1" applyFont="1" applyFill="1" applyBorder="1" applyAlignment="1">
      <alignment horizontal="left" vertical="center"/>
      <protection/>
    </xf>
    <xf numFmtId="14" fontId="20" fillId="0" borderId="0" xfId="143" applyNumberFormat="1" applyFont="1" applyFill="1" applyProtection="1">
      <alignment/>
      <protection locked="0"/>
    </xf>
    <xf numFmtId="0" fontId="20" fillId="0" borderId="0" xfId="145" applyFont="1" applyFill="1" applyAlignment="1">
      <alignment vertical="center"/>
      <protection/>
    </xf>
    <xf numFmtId="49" fontId="23" fillId="0" borderId="19" xfId="145" applyNumberFormat="1" applyFont="1" applyFill="1" applyBorder="1" applyAlignment="1">
      <alignment/>
      <protection/>
    </xf>
    <xf numFmtId="49" fontId="21" fillId="0" borderId="19" xfId="145" applyNumberFormat="1" applyFont="1" applyFill="1" applyBorder="1" applyAlignment="1">
      <alignment horizontal="center" vertical="center"/>
      <protection/>
    </xf>
    <xf numFmtId="0" fontId="20" fillId="0" borderId="0" xfId="145" applyNumberFormat="1" applyFont="1" applyFill="1">
      <alignment/>
      <protection/>
    </xf>
    <xf numFmtId="0" fontId="20" fillId="0" borderId="0" xfId="145" applyFont="1" applyFill="1">
      <alignment/>
      <protection/>
    </xf>
    <xf numFmtId="0" fontId="20" fillId="0" borderId="19" xfId="143" applyFont="1" applyFill="1" applyBorder="1" applyProtection="1">
      <alignment/>
      <protection/>
    </xf>
    <xf numFmtId="0" fontId="20" fillId="0" borderId="19" xfId="143" applyFont="1" applyFill="1" applyBorder="1" applyProtection="1">
      <alignment/>
      <protection locked="0"/>
    </xf>
    <xf numFmtId="0" fontId="25" fillId="0" borderId="19" xfId="143" applyFont="1" applyFill="1" applyBorder="1" applyAlignment="1" applyProtection="1">
      <alignment horizontal="right"/>
      <protection locked="0"/>
    </xf>
    <xf numFmtId="0" fontId="20" fillId="0" borderId="0" xfId="143" applyFont="1" applyFill="1" applyBorder="1" applyAlignment="1" applyProtection="1">
      <alignment horizontal="center" wrapText="1"/>
      <protection/>
    </xf>
    <xf numFmtId="0" fontId="26" fillId="0" borderId="0" xfId="143" applyFont="1" applyFill="1" applyBorder="1" applyAlignment="1" applyProtection="1">
      <alignment horizontal="center" vertical="center" wrapText="1"/>
      <protection/>
    </xf>
    <xf numFmtId="49" fontId="26" fillId="0" borderId="19" xfId="143" applyNumberFormat="1" applyFont="1" applyFill="1" applyBorder="1" applyAlignment="1" applyProtection="1">
      <alignment horizontal="center" wrapText="1"/>
      <protection/>
    </xf>
    <xf numFmtId="0" fontId="26" fillId="0" borderId="0" xfId="143" applyFont="1" applyFill="1" applyBorder="1" applyAlignment="1" applyProtection="1">
      <alignment horizontal="center" wrapText="1"/>
      <protection/>
    </xf>
    <xf numFmtId="49" fontId="24" fillId="0" borderId="19" xfId="143" applyNumberFormat="1" applyFont="1" applyFill="1" applyBorder="1" applyAlignment="1" applyProtection="1">
      <alignment wrapText="1"/>
      <protection/>
    </xf>
    <xf numFmtId="49" fontId="23" fillId="0" borderId="19" xfId="143" applyNumberFormat="1" applyFont="1" applyFill="1" applyBorder="1" applyAlignment="1" applyProtection="1">
      <alignment horizontal="left" wrapText="1"/>
      <protection/>
    </xf>
    <xf numFmtId="3" fontId="26" fillId="0" borderId="0" xfId="143" applyNumberFormat="1" applyFont="1" applyFill="1" applyBorder="1" applyAlignment="1" applyProtection="1">
      <alignment horizontal="center" vertical="center" wrapText="1"/>
      <protection/>
    </xf>
    <xf numFmtId="49" fontId="27" fillId="0" borderId="19" xfId="143" applyNumberFormat="1" applyFont="1" applyFill="1" applyBorder="1" applyAlignment="1" applyProtection="1">
      <alignment horizontal="left" vertical="center" wrapText="1"/>
      <protection locked="0"/>
    </xf>
    <xf numFmtId="3" fontId="20" fillId="0" borderId="0" xfId="143" applyNumberFormat="1" applyFont="1" applyFill="1" applyBorder="1" applyProtection="1">
      <alignment/>
      <protection locked="0"/>
    </xf>
    <xf numFmtId="49" fontId="20" fillId="0" borderId="19" xfId="143" applyNumberFormat="1" applyFont="1" applyFill="1" applyBorder="1" applyAlignment="1" applyProtection="1">
      <alignment wrapText="1"/>
      <protection locked="0"/>
    </xf>
    <xf numFmtId="49" fontId="27" fillId="0" borderId="19" xfId="143" applyNumberFormat="1" applyFont="1" applyFill="1" applyBorder="1" applyAlignment="1" applyProtection="1">
      <alignment horizontal="left" wrapText="1"/>
      <protection locked="0"/>
    </xf>
    <xf numFmtId="49" fontId="27" fillId="0" borderId="19" xfId="143" applyNumberFormat="1" applyFont="1" applyFill="1" applyBorder="1" applyAlignment="1" applyProtection="1">
      <alignment wrapText="1"/>
      <protection locked="0"/>
    </xf>
    <xf numFmtId="0" fontId="26" fillId="0" borderId="19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49" fontId="0" fillId="0" borderId="19" xfId="145" applyNumberFormat="1" applyFont="1" applyFill="1" applyBorder="1" applyAlignment="1">
      <alignment vertical="center" wrapText="1"/>
      <protection/>
    </xf>
    <xf numFmtId="3" fontId="22" fillId="0" borderId="19" xfId="143" applyNumberFormat="1" applyFont="1" applyFill="1" applyBorder="1" applyAlignment="1" applyProtection="1">
      <alignment horizontal="right" vertical="center" wrapText="1"/>
      <protection/>
    </xf>
    <xf numFmtId="0" fontId="28" fillId="0" borderId="20" xfId="0" applyFont="1" applyFill="1" applyBorder="1" applyAlignment="1">
      <alignment vertical="center" wrapText="1"/>
    </xf>
    <xf numFmtId="2" fontId="20" fillId="0" borderId="19" xfId="143" applyNumberFormat="1" applyFont="1" applyFill="1" applyBorder="1" applyProtection="1">
      <alignment/>
      <protection locked="0"/>
    </xf>
    <xf numFmtId="3" fontId="31" fillId="0" borderId="0" xfId="143" applyNumberFormat="1" applyFont="1" applyFill="1" applyBorder="1" applyProtection="1">
      <alignment/>
      <protection locked="0"/>
    </xf>
    <xf numFmtId="0" fontId="28" fillId="0" borderId="0" xfId="0" applyFont="1" applyFill="1" applyBorder="1" applyAlignment="1">
      <alignment vertical="center" wrapText="1"/>
    </xf>
    <xf numFmtId="3" fontId="31" fillId="0" borderId="0" xfId="143" applyNumberFormat="1" applyFont="1" applyFill="1" applyBorder="1" applyAlignment="1" applyProtection="1">
      <alignment wrapText="1"/>
      <protection locked="0"/>
    </xf>
    <xf numFmtId="0" fontId="28" fillId="0" borderId="21" xfId="0" applyFont="1" applyFill="1" applyBorder="1" applyAlignment="1">
      <alignment vertical="center" wrapText="1"/>
    </xf>
    <xf numFmtId="0" fontId="20" fillId="0" borderId="0" xfId="143" applyFont="1" applyFill="1" applyBorder="1" applyProtection="1">
      <alignment/>
      <protection/>
    </xf>
    <xf numFmtId="0" fontId="24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24" fillId="0" borderId="0" xfId="143" applyFont="1" applyFill="1" applyProtection="1">
      <alignment/>
      <protection/>
    </xf>
    <xf numFmtId="3" fontId="20" fillId="0" borderId="0" xfId="143" applyNumberFormat="1" applyFont="1" applyFill="1" applyProtection="1">
      <alignment/>
      <protection locked="0"/>
    </xf>
    <xf numFmtId="49" fontId="0" fillId="0" borderId="0" xfId="0" applyNumberFormat="1" applyFill="1" applyAlignment="1">
      <alignment/>
    </xf>
    <xf numFmtId="0" fontId="21" fillId="0" borderId="0" xfId="0" applyFont="1" applyFill="1" applyAlignment="1">
      <alignment vertic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vertical="center" wrapText="1"/>
    </xf>
    <xf numFmtId="3" fontId="21" fillId="0" borderId="25" xfId="0" applyNumberFormat="1" applyFont="1" applyFill="1" applyBorder="1" applyAlignment="1">
      <alignment horizontal="center" vertical="center" wrapText="1"/>
    </xf>
    <xf numFmtId="3" fontId="20" fillId="0" borderId="0" xfId="143" applyNumberFormat="1" applyFont="1" applyFill="1" applyProtection="1">
      <alignment/>
      <protection/>
    </xf>
    <xf numFmtId="0" fontId="23" fillId="0" borderId="24" xfId="0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0" fontId="22" fillId="0" borderId="0" xfId="0" applyFont="1" applyFill="1" applyBorder="1" applyAlignment="1">
      <alignment horizontal="right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0" fontId="30" fillId="0" borderId="0" xfId="143" applyFont="1" applyFill="1" applyProtection="1">
      <alignment/>
      <protection/>
    </xf>
    <xf numFmtId="3" fontId="26" fillId="0" borderId="19" xfId="143" applyNumberFormat="1" applyFont="1" applyFill="1" applyBorder="1" applyAlignment="1" applyProtection="1">
      <alignment horizontal="center" vertical="center" wrapText="1"/>
      <protection/>
    </xf>
    <xf numFmtId="3" fontId="23" fillId="56" borderId="25" xfId="0" applyNumberFormat="1" applyFont="1" applyFill="1" applyBorder="1" applyAlignment="1">
      <alignment horizontal="center" vertical="center" wrapText="1"/>
    </xf>
    <xf numFmtId="3" fontId="20" fillId="0" borderId="0" xfId="143" applyNumberFormat="1" applyFont="1" applyFill="1" applyBorder="1" applyAlignment="1" applyProtection="1">
      <alignment horizontal="center" vertical="center" wrapText="1"/>
      <protection locked="0"/>
    </xf>
    <xf numFmtId="3" fontId="26" fillId="0" borderId="0" xfId="143" applyNumberFormat="1" applyFont="1" applyFill="1" applyBorder="1" applyAlignment="1" applyProtection="1">
      <alignment horizontal="center" wrapText="1"/>
      <protection/>
    </xf>
    <xf numFmtId="0" fontId="26" fillId="0" borderId="0" xfId="144" applyNumberFormat="1" applyFont="1" applyFill="1" applyBorder="1" applyAlignment="1">
      <alignment horizontal="left" vertical="center"/>
      <protection/>
    </xf>
    <xf numFmtId="0" fontId="22" fillId="0" borderId="0" xfId="143" applyFont="1" applyFill="1" applyBorder="1" applyAlignment="1" applyProtection="1">
      <alignment horizontal="center"/>
      <protection locked="0"/>
    </xf>
    <xf numFmtId="0" fontId="22" fillId="0" borderId="26" xfId="143" applyFont="1" applyFill="1" applyBorder="1" applyAlignment="1" applyProtection="1">
      <alignment horizontal="center"/>
      <protection locked="0"/>
    </xf>
    <xf numFmtId="49" fontId="26" fillId="0" borderId="19" xfId="143" applyNumberFormat="1" applyFont="1" applyFill="1" applyBorder="1" applyAlignment="1" applyProtection="1">
      <alignment horizontal="center" vertical="center" wrapText="1"/>
      <protection/>
    </xf>
    <xf numFmtId="49" fontId="26" fillId="0" borderId="19" xfId="145" applyNumberFormat="1" applyFont="1" applyFill="1" applyBorder="1" applyAlignment="1">
      <alignment horizontal="center" vertical="center" wrapText="1"/>
      <protection/>
    </xf>
    <xf numFmtId="0" fontId="26" fillId="0" borderId="19" xfId="143" applyFont="1" applyFill="1" applyBorder="1" applyAlignment="1" applyProtection="1">
      <alignment horizontal="center" wrapText="1"/>
      <protection locked="0"/>
    </xf>
  </cellXfs>
  <cellStyles count="153">
    <cellStyle name="Normal" xfId="0"/>
    <cellStyle name="20% - Accent1 2 2" xfId="15"/>
    <cellStyle name="20% - Accent1 2 2 2" xfId="16"/>
    <cellStyle name="20% - Accent1 2 2 3" xfId="17"/>
    <cellStyle name="20% - Accent2 2 2" xfId="18"/>
    <cellStyle name="20% - Accent2 2 2 2" xfId="19"/>
    <cellStyle name="20% - Accent2 2 2 3" xfId="20"/>
    <cellStyle name="20% - Accent3 2 2" xfId="21"/>
    <cellStyle name="20% - Accent3 2 2 2" xfId="22"/>
    <cellStyle name="20% - Accent3 2 2 3" xfId="23"/>
    <cellStyle name="20% - Accent4 2 2" xfId="24"/>
    <cellStyle name="20% - Accent4 2 2 2" xfId="25"/>
    <cellStyle name="20% - Accent4 2 2 3" xfId="26"/>
    <cellStyle name="20% - Accent5 2 2" xfId="27"/>
    <cellStyle name="20% - Accent5 2 2 2" xfId="28"/>
    <cellStyle name="20% - Accent5 2 2 3" xfId="29"/>
    <cellStyle name="20% - Accent6 2 2" xfId="30"/>
    <cellStyle name="20% - Accent6 2 2 2" xfId="31"/>
    <cellStyle name="20% - Accent6 2 2 3" xfId="32"/>
    <cellStyle name="20% no 1. izcēluma" xfId="33"/>
    <cellStyle name="20% no 2. izcēluma" xfId="34"/>
    <cellStyle name="20% no 3. izcēluma" xfId="35"/>
    <cellStyle name="20% no 4. izcēluma" xfId="36"/>
    <cellStyle name="20% no 5. izcēluma" xfId="37"/>
    <cellStyle name="20% no 6. izcēluma" xfId="38"/>
    <cellStyle name="40% - Accent1 2 2" xfId="39"/>
    <cellStyle name="40% - Accent1 2 2 2" xfId="40"/>
    <cellStyle name="40% - Accent1 2 2 3" xfId="41"/>
    <cellStyle name="40% - Accent2 2 2" xfId="42"/>
    <cellStyle name="40% - Accent2 2 2 2" xfId="43"/>
    <cellStyle name="40% - Accent2 2 2 3" xfId="44"/>
    <cellStyle name="40% - Accent3 2 2" xfId="45"/>
    <cellStyle name="40% - Accent3 2 2 2" xfId="46"/>
    <cellStyle name="40% - Accent3 2 2 3" xfId="47"/>
    <cellStyle name="40% - Accent4 2 2" xfId="48"/>
    <cellStyle name="40% - Accent4 2 2 2" xfId="49"/>
    <cellStyle name="40% - Accent4 2 2 3" xfId="50"/>
    <cellStyle name="40% - Accent5 2 2" xfId="51"/>
    <cellStyle name="40% - Accent5 2 2 2" xfId="52"/>
    <cellStyle name="40% - Accent5 2 2 3" xfId="53"/>
    <cellStyle name="40% - Accent6 2 2" xfId="54"/>
    <cellStyle name="40% - Accent6 2 2 2" xfId="55"/>
    <cellStyle name="40% - Accent6 2 2 3" xfId="56"/>
    <cellStyle name="40% no 1. izcēluma" xfId="57"/>
    <cellStyle name="40% no 2. izcēluma" xfId="58"/>
    <cellStyle name="40% no 3. izcēluma" xfId="59"/>
    <cellStyle name="40% no 4. izcēluma" xfId="60"/>
    <cellStyle name="40% no 5. izcēluma" xfId="61"/>
    <cellStyle name="40% no 6. izcēluma" xfId="62"/>
    <cellStyle name="60% - Accent1 2 2" xfId="63"/>
    <cellStyle name="60% - Accent2 2 2" xfId="64"/>
    <cellStyle name="60% - Accent3 2 2" xfId="65"/>
    <cellStyle name="60% - Accent4 2 2" xfId="66"/>
    <cellStyle name="60% - Accent5 2 2" xfId="67"/>
    <cellStyle name="60% - Accent6 2 2" xfId="68"/>
    <cellStyle name="60% no 1. izcēluma" xfId="69"/>
    <cellStyle name="60% no 2. izcēluma" xfId="70"/>
    <cellStyle name="60% no 3. izcēluma" xfId="71"/>
    <cellStyle name="60% no 4. izcēluma" xfId="72"/>
    <cellStyle name="60% no 5. izcēluma" xfId="73"/>
    <cellStyle name="60% no 6. izcēluma" xfId="74"/>
    <cellStyle name="Accent1 2 2" xfId="75"/>
    <cellStyle name="Accent2 2 2" xfId="76"/>
    <cellStyle name="Accent3 2 2" xfId="77"/>
    <cellStyle name="Accent4 2 2" xfId="78"/>
    <cellStyle name="Accent5 2 2" xfId="79"/>
    <cellStyle name="Accent6 2 2" xfId="80"/>
    <cellStyle name="Aprēķināšana" xfId="81"/>
    <cellStyle name="Bad 2 2" xfId="82"/>
    <cellStyle name="Brīdinājuma teksts" xfId="83"/>
    <cellStyle name="Calculation 2 2" xfId="84"/>
    <cellStyle name="Check Cell 2 2" xfId="85"/>
    <cellStyle name="Currency 2" xfId="86"/>
    <cellStyle name="Currency 2 2" xfId="87"/>
    <cellStyle name="Explanatory Text 2 2" xfId="88"/>
    <cellStyle name="Good 2 2" xfId="89"/>
    <cellStyle name="Heading 1 2 2" xfId="90"/>
    <cellStyle name="Heading 2 2 2" xfId="91"/>
    <cellStyle name="Heading 3 2 2" xfId="92"/>
    <cellStyle name="Heading 4 2 2" xfId="93"/>
    <cellStyle name="Hyperlink" xfId="94"/>
    <cellStyle name="Ievade" xfId="95"/>
    <cellStyle name="Input 2 2" xfId="96"/>
    <cellStyle name="Izcēlums (1. veids)" xfId="97"/>
    <cellStyle name="Izcēlums (2. veids)" xfId="98"/>
    <cellStyle name="Izcēlums (3. veids)" xfId="99"/>
    <cellStyle name="Izcēlums (4. veids)" xfId="100"/>
    <cellStyle name="Izcēlums (5. veids)" xfId="101"/>
    <cellStyle name="Izcēlums (6. veids)" xfId="102"/>
    <cellStyle name="Followed Hyperlink" xfId="103"/>
    <cellStyle name="Izvade" xfId="104"/>
    <cellStyle name="Comma" xfId="105"/>
    <cellStyle name="Comma [0]" xfId="106"/>
    <cellStyle name="Kopsumma" xfId="107"/>
    <cellStyle name="Labs" xfId="108"/>
    <cellStyle name="Linked Cell 2 2" xfId="109"/>
    <cellStyle name="Neitrāls" xfId="110"/>
    <cellStyle name="Neutral 2 2" xfId="111"/>
    <cellStyle name="Normal 10" xfId="112"/>
    <cellStyle name="Normal 10 2" xfId="113"/>
    <cellStyle name="Normal 11" xfId="114"/>
    <cellStyle name="Normal 11 2" xfId="115"/>
    <cellStyle name="Normal 12" xfId="116"/>
    <cellStyle name="Normal 12 2" xfId="117"/>
    <cellStyle name="Normal 13" xfId="118"/>
    <cellStyle name="Normal 13 2" xfId="119"/>
    <cellStyle name="Normal 14" xfId="120"/>
    <cellStyle name="Normal 14 2" xfId="121"/>
    <cellStyle name="Normal 15" xfId="122"/>
    <cellStyle name="Normal 15 2" xfId="123"/>
    <cellStyle name="Normal 16" xfId="124"/>
    <cellStyle name="Normal 16 2" xfId="125"/>
    <cellStyle name="Normal 18" xfId="126"/>
    <cellStyle name="Normal 2" xfId="127"/>
    <cellStyle name="Normal 2 2" xfId="128"/>
    <cellStyle name="Normal 20" xfId="129"/>
    <cellStyle name="Normal 20 2" xfId="130"/>
    <cellStyle name="Normal 21" xfId="131"/>
    <cellStyle name="Normal 21 2" xfId="132"/>
    <cellStyle name="Normal 3 2" xfId="133"/>
    <cellStyle name="Normal 4" xfId="134"/>
    <cellStyle name="Normal 4 2" xfId="135"/>
    <cellStyle name="Normal 4_7-4" xfId="136"/>
    <cellStyle name="Normal 5" xfId="137"/>
    <cellStyle name="Normal 5 2" xfId="138"/>
    <cellStyle name="Normal 8" xfId="139"/>
    <cellStyle name="Normal 8 2" xfId="140"/>
    <cellStyle name="Normal 9" xfId="141"/>
    <cellStyle name="Normal 9 2" xfId="142"/>
    <cellStyle name="Normal_Pamatformas" xfId="143"/>
    <cellStyle name="Normal_Sheet1" xfId="144"/>
    <cellStyle name="Normal_Veidlapa_2008_oktobris_(5.piel)_(2)" xfId="145"/>
    <cellStyle name="Nosaukums" xfId="146"/>
    <cellStyle name="Note 2 2" xfId="147"/>
    <cellStyle name="Output 2 2" xfId="148"/>
    <cellStyle name="Parastais_FMLikp01_p05_221205_pap_afp_makp" xfId="149"/>
    <cellStyle name="Paskaidrojošs teksts" xfId="150"/>
    <cellStyle name="Pārbaudes šūna" xfId="151"/>
    <cellStyle name="Piezīme" xfId="152"/>
    <cellStyle name="Percent" xfId="153"/>
    <cellStyle name="Saistīta šūna" xfId="154"/>
    <cellStyle name="Slikts" xfId="155"/>
    <cellStyle name="Style 1" xfId="156"/>
    <cellStyle name="Title 2 2" xfId="157"/>
    <cellStyle name="Total 2 2" xfId="158"/>
    <cellStyle name="V?st." xfId="159"/>
    <cellStyle name="Currency" xfId="160"/>
    <cellStyle name="Currency [0]" xfId="161"/>
    <cellStyle name="Virsraksts 1" xfId="162"/>
    <cellStyle name="Virsraksts 2" xfId="163"/>
    <cellStyle name="Virsraksts 3" xfId="164"/>
    <cellStyle name="Virsraksts 4" xfId="165"/>
    <cellStyle name="Warning Text 2 2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81"/>
  <sheetViews>
    <sheetView showGridLines="0" tabSelected="1" zoomScale="90" zoomScaleNormal="90" zoomScaleSheetLayoutView="100" zoomScalePageLayoutView="0" workbookViewId="0" topLeftCell="A60">
      <selection activeCell="AM40" sqref="AM40"/>
    </sheetView>
  </sheetViews>
  <sheetFormatPr defaultColWidth="9.140625" defaultRowHeight="12.75"/>
  <cols>
    <col min="1" max="1" width="6.57421875" style="24" customWidth="1"/>
    <col min="2" max="2" width="29.7109375" style="25" customWidth="1"/>
    <col min="3" max="3" width="12.421875" style="25" customWidth="1"/>
    <col min="4" max="4" width="25.00390625" style="25" customWidth="1"/>
    <col min="5" max="5" width="12.28125" style="25" customWidth="1"/>
    <col min="6" max="6" width="13.28125" style="25" customWidth="1"/>
    <col min="7" max="13" width="13.28125" style="26" customWidth="1"/>
    <col min="14" max="17" width="0" style="26" hidden="1" customWidth="1"/>
    <col min="18" max="18" width="0" style="28" hidden="1" customWidth="1"/>
    <col min="19" max="20" width="0" style="26" hidden="1" customWidth="1"/>
    <col min="21" max="21" width="0" style="28" hidden="1" customWidth="1"/>
    <col min="22" max="34" width="0" style="4" hidden="1" customWidth="1"/>
    <col min="35" max="35" width="10.140625" style="4" bestFit="1" customWidth="1"/>
    <col min="36" max="245" width="9.140625" style="4" customWidth="1"/>
    <col min="246" max="16384" width="9.140625" style="29" customWidth="1"/>
  </cols>
  <sheetData>
    <row r="1" spans="3:11" ht="15">
      <c r="C1" s="12"/>
      <c r="D1" s="12"/>
      <c r="J1" s="27"/>
      <c r="K1" s="27" t="s">
        <v>100</v>
      </c>
    </row>
    <row r="2" spans="3:11" ht="15">
      <c r="C2" s="83"/>
      <c r="D2" s="83"/>
      <c r="K2" s="26" t="s">
        <v>90</v>
      </c>
    </row>
    <row r="3" spans="3:11" ht="15">
      <c r="C3" s="30"/>
      <c r="D3" s="30"/>
      <c r="K3" s="26" t="s">
        <v>114</v>
      </c>
    </row>
    <row r="4" spans="3:11" ht="15">
      <c r="C4" s="83"/>
      <c r="D4" s="83"/>
      <c r="K4" s="26" t="s">
        <v>117</v>
      </c>
    </row>
    <row r="5" spans="3:11" ht="15">
      <c r="C5" s="30"/>
      <c r="D5" s="30"/>
      <c r="J5" s="31"/>
      <c r="K5" s="26" t="s">
        <v>118</v>
      </c>
    </row>
    <row r="6" spans="2:13" ht="18.75" customHeight="1">
      <c r="B6" s="84" t="s">
        <v>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5"/>
    </row>
    <row r="7" spans="1:14" s="36" customFormat="1" ht="15">
      <c r="A7" s="32"/>
      <c r="B7" s="33" t="s">
        <v>1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  <c r="N7" s="35"/>
    </row>
    <row r="8" spans="2:13" ht="15">
      <c r="B8" s="37"/>
      <c r="C8" s="37"/>
      <c r="D8" s="37"/>
      <c r="E8" s="37"/>
      <c r="F8" s="37"/>
      <c r="G8" s="38"/>
      <c r="H8" s="38"/>
      <c r="I8" s="38"/>
      <c r="J8" s="38"/>
      <c r="K8" s="38"/>
      <c r="L8" s="38"/>
      <c r="M8" s="39" t="s">
        <v>2</v>
      </c>
    </row>
    <row r="9" spans="2:13" ht="15.75" customHeight="1">
      <c r="B9" s="86" t="s">
        <v>3</v>
      </c>
      <c r="C9" s="87" t="s">
        <v>4</v>
      </c>
      <c r="D9" s="86" t="s">
        <v>5</v>
      </c>
      <c r="E9" s="86" t="s">
        <v>6</v>
      </c>
      <c r="F9" s="86" t="s">
        <v>50</v>
      </c>
      <c r="G9" s="88" t="s">
        <v>7</v>
      </c>
      <c r="H9" s="88"/>
      <c r="I9" s="88"/>
      <c r="J9" s="88"/>
      <c r="K9" s="88"/>
      <c r="L9" s="88"/>
      <c r="M9" s="88"/>
    </row>
    <row r="10" spans="1:21" s="40" customFormat="1" ht="45.75" customHeight="1">
      <c r="A10" s="7"/>
      <c r="B10" s="86"/>
      <c r="C10" s="87"/>
      <c r="D10" s="86"/>
      <c r="E10" s="86"/>
      <c r="F10" s="86"/>
      <c r="G10" s="13">
        <v>2021</v>
      </c>
      <c r="H10" s="13">
        <v>2022</v>
      </c>
      <c r="I10" s="13">
        <v>2023</v>
      </c>
      <c r="J10" s="13">
        <v>2024</v>
      </c>
      <c r="K10" s="13">
        <v>2025</v>
      </c>
      <c r="L10" s="13" t="s">
        <v>8</v>
      </c>
      <c r="M10" s="14" t="s">
        <v>49</v>
      </c>
      <c r="N10" s="1"/>
      <c r="O10" s="1"/>
      <c r="P10" s="1"/>
      <c r="Q10" s="1"/>
      <c r="R10" s="2"/>
      <c r="S10" s="1"/>
      <c r="T10" s="1"/>
      <c r="U10" s="2"/>
    </row>
    <row r="11" spans="1:21" s="43" customFormat="1" ht="12.75">
      <c r="A11" s="41"/>
      <c r="B11" s="42" t="s">
        <v>9</v>
      </c>
      <c r="C11" s="42" t="s">
        <v>10</v>
      </c>
      <c r="D11" s="42" t="s">
        <v>11</v>
      </c>
      <c r="E11" s="42" t="s">
        <v>12</v>
      </c>
      <c r="F11" s="42" t="s">
        <v>51</v>
      </c>
      <c r="G11" s="15">
        <v>1</v>
      </c>
      <c r="H11" s="15">
        <v>2</v>
      </c>
      <c r="I11" s="15">
        <v>3</v>
      </c>
      <c r="J11" s="15">
        <v>4</v>
      </c>
      <c r="K11" s="15">
        <v>5</v>
      </c>
      <c r="L11" s="15">
        <v>6</v>
      </c>
      <c r="M11" s="15">
        <v>7</v>
      </c>
      <c r="N11" s="3"/>
      <c r="O11" s="3"/>
      <c r="P11" s="3"/>
      <c r="Q11" s="3"/>
      <c r="R11" s="3"/>
      <c r="S11" s="3"/>
      <c r="T11" s="3"/>
      <c r="U11" s="3"/>
    </row>
    <row r="12" spans="1:21" s="43" customFormat="1" ht="12.75">
      <c r="A12" s="41"/>
      <c r="B12" s="42"/>
      <c r="C12" s="42"/>
      <c r="D12" s="42"/>
      <c r="E12" s="42"/>
      <c r="F12" s="42"/>
      <c r="G12" s="15"/>
      <c r="H12" s="15"/>
      <c r="I12" s="15"/>
      <c r="J12" s="15"/>
      <c r="K12" s="15"/>
      <c r="L12" s="15"/>
      <c r="M12" s="15"/>
      <c r="N12" s="3"/>
      <c r="O12" s="3"/>
      <c r="P12" s="3"/>
      <c r="Q12" s="3"/>
      <c r="R12" s="3"/>
      <c r="S12" s="3"/>
      <c r="T12" s="3"/>
      <c r="U12" s="3"/>
    </row>
    <row r="13" spans="1:21" s="43" customFormat="1" ht="15.75" customHeight="1">
      <c r="A13" s="41"/>
      <c r="B13" s="44" t="s">
        <v>13</v>
      </c>
      <c r="C13" s="45"/>
      <c r="D13" s="45"/>
      <c r="E13" s="45"/>
      <c r="F13" s="45"/>
      <c r="G13" s="16"/>
      <c r="H13" s="16"/>
      <c r="I13" s="16"/>
      <c r="J13" s="16"/>
      <c r="K13" s="16"/>
      <c r="L13" s="16"/>
      <c r="M13" s="16"/>
      <c r="N13" s="3"/>
      <c r="O13" s="3"/>
      <c r="P13" s="3"/>
      <c r="Q13" s="3"/>
      <c r="R13" s="3"/>
      <c r="S13" s="3"/>
      <c r="T13" s="3"/>
      <c r="U13" s="3"/>
    </row>
    <row r="14" spans="1:21" s="43" customFormat="1" ht="30" customHeight="1">
      <c r="A14" s="41"/>
      <c r="B14" s="10" t="s">
        <v>14</v>
      </c>
      <c r="C14" s="9" t="s">
        <v>15</v>
      </c>
      <c r="D14" s="10" t="s">
        <v>16</v>
      </c>
      <c r="E14" s="9" t="s">
        <v>17</v>
      </c>
      <c r="F14" s="9" t="s">
        <v>52</v>
      </c>
      <c r="G14" s="8">
        <v>17412</v>
      </c>
      <c r="H14" s="8">
        <v>17369</v>
      </c>
      <c r="I14" s="8">
        <v>17326</v>
      </c>
      <c r="J14" s="8">
        <v>17283</v>
      </c>
      <c r="K14" s="8">
        <v>17239</v>
      </c>
      <c r="L14" s="8">
        <v>59911</v>
      </c>
      <c r="M14" s="11">
        <f aca="true" t="shared" si="0" ref="M14:M36">G14+H14+I14+J14+K14+L14</f>
        <v>146540</v>
      </c>
      <c r="N14" s="3"/>
      <c r="O14" s="3"/>
      <c r="P14" s="3"/>
      <c r="Q14" s="3"/>
      <c r="R14" s="3"/>
      <c r="S14" s="3"/>
      <c r="T14" s="3"/>
      <c r="U14" s="3"/>
    </row>
    <row r="15" spans="1:21" s="43" customFormat="1" ht="113.25" customHeight="1">
      <c r="A15" s="41"/>
      <c r="B15" s="10" t="s">
        <v>14</v>
      </c>
      <c r="C15" s="9" t="s">
        <v>15</v>
      </c>
      <c r="D15" s="10" t="s">
        <v>18</v>
      </c>
      <c r="E15" s="9" t="s">
        <v>19</v>
      </c>
      <c r="F15" s="9" t="s">
        <v>53</v>
      </c>
      <c r="G15" s="8">
        <v>33655</v>
      </c>
      <c r="H15" s="8">
        <v>33572</v>
      </c>
      <c r="I15" s="8">
        <v>33490</v>
      </c>
      <c r="J15" s="46">
        <v>33410</v>
      </c>
      <c r="K15" s="79">
        <v>33324</v>
      </c>
      <c r="L15" s="8">
        <v>287999</v>
      </c>
      <c r="M15" s="11">
        <f>G15+H15+I15+J15+L15+K15</f>
        <v>455450</v>
      </c>
      <c r="N15" s="3"/>
      <c r="O15" s="3"/>
      <c r="P15" s="3"/>
      <c r="Q15" s="3"/>
      <c r="R15" s="3"/>
      <c r="S15" s="3"/>
      <c r="T15" s="3"/>
      <c r="U15" s="3"/>
    </row>
    <row r="16" spans="1:21" s="43" customFormat="1" ht="39">
      <c r="A16" s="41"/>
      <c r="B16" s="10" t="s">
        <v>14</v>
      </c>
      <c r="C16" s="9" t="s">
        <v>15</v>
      </c>
      <c r="D16" s="10" t="s">
        <v>20</v>
      </c>
      <c r="E16" s="9" t="s">
        <v>21</v>
      </c>
      <c r="F16" s="9" t="s">
        <v>55</v>
      </c>
      <c r="G16" s="8">
        <v>19310</v>
      </c>
      <c r="H16" s="8">
        <v>19265</v>
      </c>
      <c r="I16" s="8">
        <v>19215</v>
      </c>
      <c r="J16" s="8">
        <v>19170</v>
      </c>
      <c r="K16" s="8">
        <v>19119</v>
      </c>
      <c r="L16" s="8">
        <v>104295</v>
      </c>
      <c r="M16" s="11">
        <f t="shared" si="0"/>
        <v>200374</v>
      </c>
      <c r="N16" s="3"/>
      <c r="O16" s="3"/>
      <c r="P16" s="3"/>
      <c r="Q16" s="3"/>
      <c r="R16" s="3"/>
      <c r="S16" s="3"/>
      <c r="T16" s="3"/>
      <c r="U16" s="3"/>
    </row>
    <row r="17" spans="1:21" s="43" customFormat="1" ht="26.25">
      <c r="A17" s="41"/>
      <c r="B17" s="10" t="s">
        <v>14</v>
      </c>
      <c r="C17" s="9" t="s">
        <v>15</v>
      </c>
      <c r="D17" s="10" t="s">
        <v>22</v>
      </c>
      <c r="E17" s="9" t="s">
        <v>23</v>
      </c>
      <c r="F17" s="9" t="s">
        <v>54</v>
      </c>
      <c r="G17" s="8">
        <v>3185</v>
      </c>
      <c r="H17" s="8">
        <v>3180</v>
      </c>
      <c r="I17" s="8">
        <v>3170</v>
      </c>
      <c r="J17" s="8">
        <v>3165</v>
      </c>
      <c r="K17" s="8">
        <v>3154</v>
      </c>
      <c r="L17" s="8">
        <v>18752</v>
      </c>
      <c r="M17" s="11">
        <f t="shared" si="0"/>
        <v>34606</v>
      </c>
      <c r="N17" s="3"/>
      <c r="O17" s="3"/>
      <c r="P17" s="3"/>
      <c r="Q17" s="3"/>
      <c r="R17" s="3"/>
      <c r="S17" s="3"/>
      <c r="T17" s="3"/>
      <c r="U17" s="3"/>
    </row>
    <row r="18" spans="1:21" s="43" customFormat="1" ht="39">
      <c r="A18" s="41"/>
      <c r="B18" s="10" t="s">
        <v>14</v>
      </c>
      <c r="C18" s="9" t="s">
        <v>15</v>
      </c>
      <c r="D18" s="10" t="s">
        <v>24</v>
      </c>
      <c r="E18" s="9" t="s">
        <v>25</v>
      </c>
      <c r="F18" s="9" t="s">
        <v>56</v>
      </c>
      <c r="G18" s="8">
        <v>1895</v>
      </c>
      <c r="H18" s="8">
        <v>1890</v>
      </c>
      <c r="I18" s="8">
        <v>1885</v>
      </c>
      <c r="J18" s="8">
        <v>1880</v>
      </c>
      <c r="K18" s="8">
        <v>1874</v>
      </c>
      <c r="L18" s="8">
        <v>12063</v>
      </c>
      <c r="M18" s="11">
        <f t="shared" si="0"/>
        <v>21487</v>
      </c>
      <c r="N18" s="3"/>
      <c r="O18" s="3"/>
      <c r="P18" s="3"/>
      <c r="Q18" s="3"/>
      <c r="R18" s="3"/>
      <c r="S18" s="3"/>
      <c r="T18" s="3"/>
      <c r="U18" s="3"/>
    </row>
    <row r="19" spans="1:21" s="43" customFormat="1" ht="39">
      <c r="A19" s="41"/>
      <c r="B19" s="10" t="s">
        <v>14</v>
      </c>
      <c r="C19" s="9" t="s">
        <v>15</v>
      </c>
      <c r="D19" s="10" t="s">
        <v>26</v>
      </c>
      <c r="E19" s="9" t="s">
        <v>25</v>
      </c>
      <c r="F19" s="9" t="s">
        <v>57</v>
      </c>
      <c r="G19" s="8">
        <v>25645</v>
      </c>
      <c r="H19" s="8">
        <v>25585</v>
      </c>
      <c r="I19" s="8">
        <v>25520</v>
      </c>
      <c r="J19" s="8">
        <v>25458</v>
      </c>
      <c r="K19" s="8">
        <v>25392</v>
      </c>
      <c r="L19" s="8">
        <v>163506</v>
      </c>
      <c r="M19" s="11">
        <f t="shared" si="0"/>
        <v>291106</v>
      </c>
      <c r="N19" s="3"/>
      <c r="O19" s="3"/>
      <c r="P19" s="3"/>
      <c r="Q19" s="3"/>
      <c r="R19" s="3"/>
      <c r="S19" s="3"/>
      <c r="T19" s="3"/>
      <c r="U19" s="3"/>
    </row>
    <row r="20" spans="1:21" s="43" customFormat="1" ht="39">
      <c r="A20" s="41"/>
      <c r="B20" s="10" t="s">
        <v>14</v>
      </c>
      <c r="C20" s="9" t="s">
        <v>15</v>
      </c>
      <c r="D20" s="10" t="s">
        <v>27</v>
      </c>
      <c r="E20" s="9" t="s">
        <v>28</v>
      </c>
      <c r="F20" s="9" t="s">
        <v>58</v>
      </c>
      <c r="G20" s="8">
        <v>17415</v>
      </c>
      <c r="H20" s="8">
        <v>17372</v>
      </c>
      <c r="I20" s="8">
        <v>17330</v>
      </c>
      <c r="J20" s="8">
        <v>17290</v>
      </c>
      <c r="K20" s="8">
        <v>17244</v>
      </c>
      <c r="L20" s="8">
        <v>132185</v>
      </c>
      <c r="M20" s="11">
        <f t="shared" si="0"/>
        <v>218836</v>
      </c>
      <c r="N20" s="3"/>
      <c r="O20" s="3"/>
      <c r="P20" s="3"/>
      <c r="Q20" s="3"/>
      <c r="R20" s="3"/>
      <c r="S20" s="3"/>
      <c r="T20" s="3"/>
      <c r="U20" s="3"/>
    </row>
    <row r="21" spans="1:21" s="43" customFormat="1" ht="66">
      <c r="A21" s="41"/>
      <c r="B21" s="10" t="s">
        <v>14</v>
      </c>
      <c r="C21" s="9" t="s">
        <v>29</v>
      </c>
      <c r="D21" s="10" t="s">
        <v>30</v>
      </c>
      <c r="E21" s="9" t="s">
        <v>31</v>
      </c>
      <c r="F21" s="9" t="s">
        <v>60</v>
      </c>
      <c r="G21" s="8">
        <v>3325</v>
      </c>
      <c r="H21" s="8">
        <v>3315</v>
      </c>
      <c r="I21" s="8">
        <v>3307</v>
      </c>
      <c r="J21" s="8">
        <v>3299</v>
      </c>
      <c r="K21" s="8">
        <v>3290</v>
      </c>
      <c r="L21" s="8">
        <v>28438</v>
      </c>
      <c r="M21" s="11">
        <f t="shared" si="0"/>
        <v>44974</v>
      </c>
      <c r="N21" s="3"/>
      <c r="O21" s="3"/>
      <c r="P21" s="3"/>
      <c r="Q21" s="3"/>
      <c r="R21" s="3"/>
      <c r="S21" s="3"/>
      <c r="T21" s="3"/>
      <c r="U21" s="3"/>
    </row>
    <row r="22" spans="1:21" s="43" customFormat="1" ht="66">
      <c r="A22" s="41"/>
      <c r="B22" s="10" t="s">
        <v>14</v>
      </c>
      <c r="C22" s="9" t="s">
        <v>29</v>
      </c>
      <c r="D22" s="10" t="s">
        <v>32</v>
      </c>
      <c r="E22" s="9" t="s">
        <v>31</v>
      </c>
      <c r="F22" s="9" t="s">
        <v>59</v>
      </c>
      <c r="G22" s="8">
        <v>3572</v>
      </c>
      <c r="H22" s="8">
        <v>3565</v>
      </c>
      <c r="I22" s="8">
        <v>3555</v>
      </c>
      <c r="J22" s="8">
        <v>3545</v>
      </c>
      <c r="K22" s="8">
        <v>3536</v>
      </c>
      <c r="L22" s="8">
        <v>30561</v>
      </c>
      <c r="M22" s="11">
        <f t="shared" si="0"/>
        <v>48334</v>
      </c>
      <c r="N22" s="3"/>
      <c r="O22" s="3"/>
      <c r="P22" s="3"/>
      <c r="Q22" s="3"/>
      <c r="R22" s="3"/>
      <c r="S22" s="3"/>
      <c r="T22" s="3"/>
      <c r="U22" s="3"/>
    </row>
    <row r="23" spans="1:21" s="43" customFormat="1" ht="52.5">
      <c r="A23" s="41"/>
      <c r="B23" s="10" t="s">
        <v>14</v>
      </c>
      <c r="C23" s="9" t="s">
        <v>29</v>
      </c>
      <c r="D23" s="10" t="s">
        <v>33</v>
      </c>
      <c r="E23" s="9" t="s">
        <v>34</v>
      </c>
      <c r="F23" s="9" t="s">
        <v>62</v>
      </c>
      <c r="G23" s="8">
        <v>15940</v>
      </c>
      <c r="H23" s="8"/>
      <c r="I23" s="8"/>
      <c r="J23" s="8"/>
      <c r="K23" s="8"/>
      <c r="L23" s="8"/>
      <c r="M23" s="11">
        <f t="shared" si="0"/>
        <v>15940</v>
      </c>
      <c r="N23" s="3"/>
      <c r="O23" s="3"/>
      <c r="P23" s="3"/>
      <c r="Q23" s="3"/>
      <c r="R23" s="3"/>
      <c r="S23" s="3"/>
      <c r="T23" s="3"/>
      <c r="U23" s="3"/>
    </row>
    <row r="24" spans="1:21" s="43" customFormat="1" ht="26.25">
      <c r="A24" s="41"/>
      <c r="B24" s="10" t="s">
        <v>14</v>
      </c>
      <c r="C24" s="9" t="s">
        <v>29</v>
      </c>
      <c r="D24" s="10" t="s">
        <v>35</v>
      </c>
      <c r="E24" s="9" t="s">
        <v>34</v>
      </c>
      <c r="F24" s="9" t="s">
        <v>61</v>
      </c>
      <c r="G24" s="8">
        <v>9837</v>
      </c>
      <c r="H24" s="8">
        <v>9813</v>
      </c>
      <c r="I24" s="8">
        <v>9787</v>
      </c>
      <c r="J24" s="8">
        <v>9765</v>
      </c>
      <c r="K24" s="8">
        <v>9739</v>
      </c>
      <c r="L24" s="8">
        <v>84188</v>
      </c>
      <c r="M24" s="11">
        <f t="shared" si="0"/>
        <v>133129</v>
      </c>
      <c r="N24" s="3"/>
      <c r="O24" s="3"/>
      <c r="P24" s="3"/>
      <c r="Q24" s="3"/>
      <c r="R24" s="3"/>
      <c r="S24" s="3"/>
      <c r="T24" s="3"/>
      <c r="U24" s="3"/>
    </row>
    <row r="25" spans="1:21" s="43" customFormat="1" ht="66">
      <c r="A25" s="41"/>
      <c r="B25" s="10" t="s">
        <v>14</v>
      </c>
      <c r="C25" s="9" t="s">
        <v>29</v>
      </c>
      <c r="D25" s="10" t="s">
        <v>36</v>
      </c>
      <c r="E25" s="9" t="s">
        <v>34</v>
      </c>
      <c r="F25" s="9" t="s">
        <v>63</v>
      </c>
      <c r="G25" s="8">
        <v>10440</v>
      </c>
      <c r="H25" s="8">
        <v>10415</v>
      </c>
      <c r="I25" s="8">
        <v>10390</v>
      </c>
      <c r="J25" s="8">
        <v>10365</v>
      </c>
      <c r="K25" s="8">
        <v>10337</v>
      </c>
      <c r="L25" s="8">
        <v>89360</v>
      </c>
      <c r="M25" s="11">
        <f t="shared" si="0"/>
        <v>141307</v>
      </c>
      <c r="N25" s="3"/>
      <c r="O25" s="3"/>
      <c r="P25" s="3"/>
      <c r="Q25" s="3"/>
      <c r="R25" s="3"/>
      <c r="S25" s="3"/>
      <c r="T25" s="3"/>
      <c r="U25" s="3"/>
    </row>
    <row r="26" spans="1:21" s="43" customFormat="1" ht="26.25">
      <c r="A26" s="41"/>
      <c r="B26" s="10" t="s">
        <v>14</v>
      </c>
      <c r="C26" s="9" t="s">
        <v>46</v>
      </c>
      <c r="D26" s="10" t="s">
        <v>47</v>
      </c>
      <c r="E26" s="9" t="s">
        <v>48</v>
      </c>
      <c r="F26" s="9" t="s">
        <v>64</v>
      </c>
      <c r="G26" s="8">
        <v>33375</v>
      </c>
      <c r="H26" s="8">
        <v>33295</v>
      </c>
      <c r="I26" s="8">
        <v>33213</v>
      </c>
      <c r="J26" s="8">
        <v>33133</v>
      </c>
      <c r="K26" s="8">
        <v>33048</v>
      </c>
      <c r="L26" s="8">
        <v>325999</v>
      </c>
      <c r="M26" s="11">
        <f t="shared" si="0"/>
        <v>492063</v>
      </c>
      <c r="N26" s="3"/>
      <c r="O26" s="3"/>
      <c r="P26" s="3"/>
      <c r="Q26" s="3"/>
      <c r="R26" s="3"/>
      <c r="S26" s="3"/>
      <c r="T26" s="3"/>
      <c r="U26" s="3"/>
    </row>
    <row r="27" spans="1:21" s="43" customFormat="1" ht="26.25">
      <c r="A27" s="41"/>
      <c r="B27" s="10" t="s">
        <v>14</v>
      </c>
      <c r="C27" s="9" t="s">
        <v>72</v>
      </c>
      <c r="D27" s="10" t="s">
        <v>73</v>
      </c>
      <c r="E27" s="9" t="s">
        <v>74</v>
      </c>
      <c r="F27" s="9" t="s">
        <v>75</v>
      </c>
      <c r="G27" s="8">
        <v>4300</v>
      </c>
      <c r="H27" s="8">
        <v>4328</v>
      </c>
      <c r="I27" s="8">
        <v>4279</v>
      </c>
      <c r="J27" s="8">
        <v>4269</v>
      </c>
      <c r="K27" s="8">
        <v>4258</v>
      </c>
      <c r="L27" s="8">
        <v>49324</v>
      </c>
      <c r="M27" s="11">
        <f t="shared" si="0"/>
        <v>70758</v>
      </c>
      <c r="N27" s="3"/>
      <c r="O27" s="3"/>
      <c r="P27" s="3"/>
      <c r="Q27" s="3"/>
      <c r="R27" s="3"/>
      <c r="S27" s="3"/>
      <c r="T27" s="3"/>
      <c r="U27" s="3"/>
    </row>
    <row r="28" spans="1:21" s="43" customFormat="1" ht="52.5">
      <c r="A28" s="41"/>
      <c r="B28" s="10" t="s">
        <v>14</v>
      </c>
      <c r="C28" s="9" t="s">
        <v>72</v>
      </c>
      <c r="D28" s="10" t="s">
        <v>76</v>
      </c>
      <c r="E28" s="9" t="s">
        <v>77</v>
      </c>
      <c r="F28" s="9" t="s">
        <v>78</v>
      </c>
      <c r="G28" s="8">
        <v>6199</v>
      </c>
      <c r="H28" s="8">
        <v>6184</v>
      </c>
      <c r="I28" s="8">
        <v>6169</v>
      </c>
      <c r="J28" s="8">
        <v>6154</v>
      </c>
      <c r="K28" s="8">
        <v>6139</v>
      </c>
      <c r="L28" s="8">
        <v>68020</v>
      </c>
      <c r="M28" s="11">
        <f t="shared" si="0"/>
        <v>98865</v>
      </c>
      <c r="N28" s="3"/>
      <c r="O28" s="3"/>
      <c r="P28" s="3"/>
      <c r="Q28" s="3"/>
      <c r="R28" s="3"/>
      <c r="S28" s="3"/>
      <c r="T28" s="3"/>
      <c r="U28" s="3"/>
    </row>
    <row r="29" spans="1:21" s="43" customFormat="1" ht="26.25">
      <c r="A29" s="41"/>
      <c r="B29" s="10" t="s">
        <v>14</v>
      </c>
      <c r="C29" s="9" t="s">
        <v>29</v>
      </c>
      <c r="D29" s="10" t="s">
        <v>79</v>
      </c>
      <c r="E29" s="9" t="s">
        <v>80</v>
      </c>
      <c r="F29" s="9" t="s">
        <v>81</v>
      </c>
      <c r="G29" s="8">
        <v>2585</v>
      </c>
      <c r="H29" s="8">
        <v>3455</v>
      </c>
      <c r="I29" s="8">
        <v>3445</v>
      </c>
      <c r="J29" s="8">
        <v>3437</v>
      </c>
      <c r="K29" s="8">
        <v>3428</v>
      </c>
      <c r="L29" s="8">
        <v>42142</v>
      </c>
      <c r="M29" s="11">
        <f t="shared" si="0"/>
        <v>58492</v>
      </c>
      <c r="N29" s="3"/>
      <c r="O29" s="3"/>
      <c r="P29" s="3"/>
      <c r="Q29" s="3"/>
      <c r="R29" s="3"/>
      <c r="S29" s="3"/>
      <c r="T29" s="3"/>
      <c r="U29" s="3"/>
    </row>
    <row r="30" spans="1:21" s="43" customFormat="1" ht="26.25">
      <c r="A30" s="41"/>
      <c r="B30" s="10" t="s">
        <v>14</v>
      </c>
      <c r="C30" s="9" t="s">
        <v>29</v>
      </c>
      <c r="D30" s="10" t="s">
        <v>82</v>
      </c>
      <c r="E30" s="9" t="s">
        <v>83</v>
      </c>
      <c r="F30" s="9" t="s">
        <v>84</v>
      </c>
      <c r="G30" s="8">
        <v>735</v>
      </c>
      <c r="H30" s="8">
        <v>1440</v>
      </c>
      <c r="I30" s="8">
        <v>1435</v>
      </c>
      <c r="J30" s="8">
        <v>1432</v>
      </c>
      <c r="K30" s="8">
        <v>1428</v>
      </c>
      <c r="L30" s="8">
        <v>17892</v>
      </c>
      <c r="M30" s="11">
        <f t="shared" si="0"/>
        <v>24362</v>
      </c>
      <c r="N30" s="3"/>
      <c r="O30" s="3"/>
      <c r="P30" s="3"/>
      <c r="Q30" s="3"/>
      <c r="R30" s="3"/>
      <c r="S30" s="3"/>
      <c r="T30" s="3"/>
      <c r="U30" s="3"/>
    </row>
    <row r="31" spans="1:21" s="43" customFormat="1" ht="26.25">
      <c r="A31" s="41"/>
      <c r="B31" s="10" t="s">
        <v>14</v>
      </c>
      <c r="C31" s="9" t="s">
        <v>29</v>
      </c>
      <c r="D31" s="10" t="s">
        <v>85</v>
      </c>
      <c r="E31" s="9" t="s">
        <v>83</v>
      </c>
      <c r="F31" s="9" t="s">
        <v>89</v>
      </c>
      <c r="G31" s="8">
        <v>2195</v>
      </c>
      <c r="H31" s="8">
        <v>4235</v>
      </c>
      <c r="I31" s="8">
        <v>4225</v>
      </c>
      <c r="J31" s="8">
        <v>4215</v>
      </c>
      <c r="K31" s="8">
        <v>4204</v>
      </c>
      <c r="L31" s="8">
        <v>52697</v>
      </c>
      <c r="M31" s="11">
        <f t="shared" si="0"/>
        <v>71771</v>
      </c>
      <c r="N31" s="3"/>
      <c r="O31" s="3"/>
      <c r="P31" s="3"/>
      <c r="Q31" s="3"/>
      <c r="R31" s="3"/>
      <c r="S31" s="3"/>
      <c r="T31" s="3"/>
      <c r="U31" s="3"/>
    </row>
    <row r="32" spans="1:21" s="43" customFormat="1" ht="39">
      <c r="A32" s="41"/>
      <c r="B32" s="10" t="s">
        <v>14</v>
      </c>
      <c r="C32" s="9" t="s">
        <v>29</v>
      </c>
      <c r="D32" s="10" t="s">
        <v>86</v>
      </c>
      <c r="E32" s="9" t="s">
        <v>87</v>
      </c>
      <c r="F32" s="9" t="s">
        <v>88</v>
      </c>
      <c r="G32" s="8">
        <v>4482</v>
      </c>
      <c r="H32" s="8">
        <v>8654</v>
      </c>
      <c r="I32" s="8">
        <v>8633</v>
      </c>
      <c r="J32" s="8">
        <v>8612</v>
      </c>
      <c r="K32" s="8">
        <v>8590</v>
      </c>
      <c r="L32" s="8">
        <v>107679</v>
      </c>
      <c r="M32" s="11">
        <f t="shared" si="0"/>
        <v>146650</v>
      </c>
      <c r="N32" s="3"/>
      <c r="O32" s="3"/>
      <c r="P32" s="3"/>
      <c r="Q32" s="3"/>
      <c r="R32" s="3"/>
      <c r="S32" s="3"/>
      <c r="T32" s="3"/>
      <c r="U32" s="3"/>
    </row>
    <row r="33" spans="1:21" s="43" customFormat="1" ht="23.25" customHeight="1">
      <c r="A33" s="41"/>
      <c r="B33" s="10" t="s">
        <v>14</v>
      </c>
      <c r="C33" s="9" t="s">
        <v>29</v>
      </c>
      <c r="D33" s="10" t="s">
        <v>101</v>
      </c>
      <c r="E33" s="9" t="s">
        <v>102</v>
      </c>
      <c r="F33" s="9" t="s">
        <v>103</v>
      </c>
      <c r="G33" s="8">
        <v>943</v>
      </c>
      <c r="H33" s="8">
        <v>334</v>
      </c>
      <c r="I33" s="8">
        <v>3197</v>
      </c>
      <c r="J33" s="8">
        <v>3205</v>
      </c>
      <c r="K33" s="8">
        <v>3185</v>
      </c>
      <c r="L33" s="8">
        <v>43276</v>
      </c>
      <c r="M33" s="11">
        <f t="shared" si="0"/>
        <v>54140</v>
      </c>
      <c r="N33" s="3"/>
      <c r="O33" s="3"/>
      <c r="P33" s="3"/>
      <c r="Q33" s="3"/>
      <c r="R33" s="3"/>
      <c r="S33" s="3"/>
      <c r="T33" s="3"/>
      <c r="U33" s="3"/>
    </row>
    <row r="34" spans="1:21" s="43" customFormat="1" ht="52.5">
      <c r="A34" s="41"/>
      <c r="B34" s="10" t="s">
        <v>14</v>
      </c>
      <c r="C34" s="9" t="s">
        <v>29</v>
      </c>
      <c r="D34" s="10" t="s">
        <v>104</v>
      </c>
      <c r="E34" s="9" t="s">
        <v>105</v>
      </c>
      <c r="F34" s="9" t="s">
        <v>106</v>
      </c>
      <c r="G34" s="8">
        <v>885</v>
      </c>
      <c r="H34" s="8">
        <v>839</v>
      </c>
      <c r="I34" s="8">
        <v>4722</v>
      </c>
      <c r="J34" s="8">
        <v>5986</v>
      </c>
      <c r="K34" s="8">
        <v>5940</v>
      </c>
      <c r="L34" s="8">
        <v>95338</v>
      </c>
      <c r="M34" s="11">
        <f t="shared" si="0"/>
        <v>113710</v>
      </c>
      <c r="N34" s="3"/>
      <c r="O34" s="3"/>
      <c r="P34" s="3"/>
      <c r="Q34" s="3"/>
      <c r="R34" s="3"/>
      <c r="S34" s="3"/>
      <c r="T34" s="3"/>
      <c r="U34" s="3"/>
    </row>
    <row r="35" spans="1:36" s="43" customFormat="1" ht="12.75">
      <c r="A35" s="41"/>
      <c r="B35" s="10" t="s">
        <v>14</v>
      </c>
      <c r="C35" s="9" t="s">
        <v>46</v>
      </c>
      <c r="D35" s="10" t="s">
        <v>119</v>
      </c>
      <c r="E35" s="9" t="s">
        <v>120</v>
      </c>
      <c r="F35" s="9" t="s">
        <v>116</v>
      </c>
      <c r="G35" s="8">
        <v>35000</v>
      </c>
      <c r="H35" s="8">
        <v>35000</v>
      </c>
      <c r="I35" s="8">
        <v>35000</v>
      </c>
      <c r="J35" s="8">
        <v>35000</v>
      </c>
      <c r="K35" s="8">
        <v>35000</v>
      </c>
      <c r="L35" s="8">
        <v>525000</v>
      </c>
      <c r="M35" s="11">
        <f t="shared" si="0"/>
        <v>700000</v>
      </c>
      <c r="N35" s="3"/>
      <c r="O35" s="3"/>
      <c r="P35" s="3"/>
      <c r="Q35" s="3"/>
      <c r="R35" s="3"/>
      <c r="S35" s="3"/>
      <c r="T35" s="3"/>
      <c r="U35" s="3"/>
      <c r="AI35" s="43">
        <v>700000</v>
      </c>
      <c r="AJ35" s="82">
        <f>AI35-M35</f>
        <v>0</v>
      </c>
    </row>
    <row r="36" spans="1:21" s="43" customFormat="1" ht="92.25">
      <c r="A36" s="41"/>
      <c r="B36" s="10" t="s">
        <v>14</v>
      </c>
      <c r="C36" s="9" t="s">
        <v>29</v>
      </c>
      <c r="D36" s="10" t="s">
        <v>107</v>
      </c>
      <c r="E36" s="9" t="s">
        <v>108</v>
      </c>
      <c r="F36" s="9" t="s">
        <v>109</v>
      </c>
      <c r="G36" s="8">
        <v>400</v>
      </c>
      <c r="H36" s="8">
        <v>1662</v>
      </c>
      <c r="I36" s="8">
        <v>2947</v>
      </c>
      <c r="J36" s="8">
        <v>2926</v>
      </c>
      <c r="K36" s="8">
        <v>2905</v>
      </c>
      <c r="L36" s="8">
        <v>45188</v>
      </c>
      <c r="M36" s="11">
        <f t="shared" si="0"/>
        <v>56028</v>
      </c>
      <c r="N36" s="3"/>
      <c r="O36" s="3"/>
      <c r="P36" s="3"/>
      <c r="Q36" s="3"/>
      <c r="R36" s="3"/>
      <c r="S36" s="3"/>
      <c r="T36" s="3"/>
      <c r="U36" s="3"/>
    </row>
    <row r="37" spans="2:245" ht="15">
      <c r="B37" s="47" t="s">
        <v>37</v>
      </c>
      <c r="C37" s="9" t="s">
        <v>38</v>
      </c>
      <c r="D37" s="9" t="s">
        <v>38</v>
      </c>
      <c r="E37" s="9" t="s">
        <v>38</v>
      </c>
      <c r="F37" s="23"/>
      <c r="G37" s="22">
        <f>SUM(G14:G36)</f>
        <v>252730</v>
      </c>
      <c r="H37" s="11">
        <f aca="true" t="shared" si="1" ref="H37:M37">SUM(H14:H36)</f>
        <v>244767</v>
      </c>
      <c r="I37" s="11">
        <f t="shared" si="1"/>
        <v>252240</v>
      </c>
      <c r="J37" s="11">
        <f t="shared" si="1"/>
        <v>252999</v>
      </c>
      <c r="K37" s="11">
        <f t="shared" si="1"/>
        <v>252373</v>
      </c>
      <c r="L37" s="11">
        <f t="shared" si="1"/>
        <v>2383813</v>
      </c>
      <c r="M37" s="11">
        <f t="shared" si="1"/>
        <v>3638922</v>
      </c>
      <c r="N37" s="4"/>
      <c r="O37" s="4"/>
      <c r="P37" s="4"/>
      <c r="Q37" s="4"/>
      <c r="R37" s="5"/>
      <c r="S37" s="4"/>
      <c r="T37" s="4"/>
      <c r="U37" s="5"/>
      <c r="AI37" s="48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</row>
    <row r="38" spans="2:21" s="6" customFormat="1" ht="15">
      <c r="B38" s="49"/>
      <c r="C38" s="49"/>
      <c r="D38" s="49"/>
      <c r="E38" s="49"/>
      <c r="F38" s="49"/>
      <c r="G38" s="17"/>
      <c r="H38" s="17"/>
      <c r="I38" s="17"/>
      <c r="J38" s="17"/>
      <c r="K38" s="17"/>
      <c r="L38" s="17"/>
      <c r="M38" s="18"/>
      <c r="R38" s="7"/>
      <c r="U38" s="7"/>
    </row>
    <row r="39" spans="2:21" s="6" customFormat="1" ht="15">
      <c r="B39" s="50" t="s">
        <v>39</v>
      </c>
      <c r="C39" s="51"/>
      <c r="D39" s="51"/>
      <c r="E39" s="51"/>
      <c r="F39" s="51"/>
      <c r="G39" s="19"/>
      <c r="H39" s="19"/>
      <c r="I39" s="19"/>
      <c r="J39" s="19"/>
      <c r="K39" s="19"/>
      <c r="L39" s="19"/>
      <c r="M39" s="20"/>
      <c r="R39" s="7"/>
      <c r="U39" s="7"/>
    </row>
    <row r="40" spans="2:21" s="6" customFormat="1" ht="52.5">
      <c r="B40" s="10" t="s">
        <v>40</v>
      </c>
      <c r="C40" s="9" t="s">
        <v>15</v>
      </c>
      <c r="D40" s="10" t="s">
        <v>41</v>
      </c>
      <c r="E40" s="9" t="s">
        <v>42</v>
      </c>
      <c r="F40" s="9"/>
      <c r="G40" s="8">
        <v>2196</v>
      </c>
      <c r="H40" s="8">
        <v>2196</v>
      </c>
      <c r="I40" s="8">
        <v>2196</v>
      </c>
      <c r="J40" s="8">
        <v>2196</v>
      </c>
      <c r="K40" s="8">
        <v>2196</v>
      </c>
      <c r="L40" s="8">
        <v>8049</v>
      </c>
      <c r="M40" s="11">
        <f aca="true" t="shared" si="2" ref="M40:M45">G40+H40+I40+J40+K40+L40</f>
        <v>19029</v>
      </c>
      <c r="R40" s="7"/>
      <c r="U40" s="7"/>
    </row>
    <row r="41" spans="2:21" s="6" customFormat="1" ht="52.5">
      <c r="B41" s="10" t="s">
        <v>14</v>
      </c>
      <c r="C41" s="9" t="s">
        <v>43</v>
      </c>
      <c r="D41" s="52" t="s">
        <v>91</v>
      </c>
      <c r="E41" s="9" t="s">
        <v>94</v>
      </c>
      <c r="F41" s="9" t="s">
        <v>97</v>
      </c>
      <c r="G41" s="8">
        <v>13200</v>
      </c>
      <c r="H41" s="8">
        <v>13200</v>
      </c>
      <c r="I41" s="8">
        <v>13200</v>
      </c>
      <c r="J41" s="8">
        <v>13200</v>
      </c>
      <c r="K41" s="8">
        <v>13200</v>
      </c>
      <c r="L41" s="8">
        <v>175025</v>
      </c>
      <c r="M41" s="11">
        <f t="shared" si="2"/>
        <v>241025</v>
      </c>
      <c r="R41" s="7"/>
      <c r="U41" s="7"/>
    </row>
    <row r="42" spans="2:21" s="6" customFormat="1" ht="66">
      <c r="B42" s="10" t="s">
        <v>14</v>
      </c>
      <c r="C42" s="9" t="s">
        <v>43</v>
      </c>
      <c r="D42" s="53" t="s">
        <v>92</v>
      </c>
      <c r="E42" s="9" t="s">
        <v>95</v>
      </c>
      <c r="F42" s="9" t="s">
        <v>96</v>
      </c>
      <c r="G42" s="8">
        <v>13497</v>
      </c>
      <c r="H42" s="8">
        <v>53364</v>
      </c>
      <c r="I42" s="8">
        <v>53364</v>
      </c>
      <c r="J42" s="8">
        <v>53364</v>
      </c>
      <c r="K42" s="8">
        <v>53364</v>
      </c>
      <c r="L42" s="8">
        <v>738202</v>
      </c>
      <c r="M42" s="11">
        <f t="shared" si="2"/>
        <v>965155</v>
      </c>
      <c r="R42" s="7"/>
      <c r="U42" s="7"/>
    </row>
    <row r="43" spans="2:36" s="6" customFormat="1" ht="66">
      <c r="B43" s="10"/>
      <c r="C43" s="9" t="s">
        <v>43</v>
      </c>
      <c r="D43" s="53" t="s">
        <v>92</v>
      </c>
      <c r="E43" s="9" t="s">
        <v>120</v>
      </c>
      <c r="F43" s="9" t="s">
        <v>115</v>
      </c>
      <c r="G43" s="8">
        <v>6500</v>
      </c>
      <c r="H43" s="8">
        <v>6500</v>
      </c>
      <c r="I43" s="8">
        <v>6500</v>
      </c>
      <c r="J43" s="8">
        <v>6500</v>
      </c>
      <c r="K43" s="8">
        <v>6500</v>
      </c>
      <c r="L43" s="8">
        <v>97500</v>
      </c>
      <c r="M43" s="11">
        <f t="shared" si="2"/>
        <v>130000</v>
      </c>
      <c r="R43" s="7"/>
      <c r="U43" s="7"/>
      <c r="AJ43" s="81"/>
    </row>
    <row r="44" spans="2:21" s="6" customFormat="1" ht="66">
      <c r="B44" s="10" t="s">
        <v>14</v>
      </c>
      <c r="C44" s="9" t="s">
        <v>43</v>
      </c>
      <c r="D44" s="10" t="s">
        <v>44</v>
      </c>
      <c r="E44" s="9" t="s">
        <v>98</v>
      </c>
      <c r="F44" s="9" t="s">
        <v>99</v>
      </c>
      <c r="G44" s="8">
        <v>21343</v>
      </c>
      <c r="H44" s="8">
        <v>21343</v>
      </c>
      <c r="I44" s="8">
        <v>12450</v>
      </c>
      <c r="J44" s="8"/>
      <c r="K44" s="8"/>
      <c r="L44" s="8"/>
      <c r="M44" s="11">
        <f t="shared" si="2"/>
        <v>55136</v>
      </c>
      <c r="R44" s="7"/>
      <c r="U44" s="7"/>
    </row>
    <row r="45" spans="2:21" s="6" customFormat="1" ht="66">
      <c r="B45" s="10" t="s">
        <v>14</v>
      </c>
      <c r="C45" s="9" t="s">
        <v>43</v>
      </c>
      <c r="D45" s="10" t="s">
        <v>110</v>
      </c>
      <c r="E45" s="9" t="s">
        <v>111</v>
      </c>
      <c r="F45" s="9" t="s">
        <v>112</v>
      </c>
      <c r="G45" s="8"/>
      <c r="H45" s="8">
        <v>3800</v>
      </c>
      <c r="I45" s="8">
        <v>5700</v>
      </c>
      <c r="J45" s="8">
        <v>5700</v>
      </c>
      <c r="K45" s="8">
        <v>5700</v>
      </c>
      <c r="L45" s="8">
        <v>82372</v>
      </c>
      <c r="M45" s="11">
        <f t="shared" si="2"/>
        <v>103272</v>
      </c>
      <c r="R45" s="7"/>
      <c r="U45" s="7"/>
    </row>
    <row r="46" spans="2:245" ht="15">
      <c r="B46" s="21" t="s">
        <v>37</v>
      </c>
      <c r="C46" s="9" t="s">
        <v>38</v>
      </c>
      <c r="D46" s="9" t="s">
        <v>38</v>
      </c>
      <c r="E46" s="9" t="s">
        <v>38</v>
      </c>
      <c r="F46" s="9"/>
      <c r="G46" s="11">
        <f aca="true" t="shared" si="3" ref="G46:M46">SUM(G40:G45)</f>
        <v>56736</v>
      </c>
      <c r="H46" s="11">
        <f t="shared" si="3"/>
        <v>100403</v>
      </c>
      <c r="I46" s="11">
        <f t="shared" si="3"/>
        <v>93410</v>
      </c>
      <c r="J46" s="11">
        <f t="shared" si="3"/>
        <v>80960</v>
      </c>
      <c r="K46" s="11">
        <f t="shared" si="3"/>
        <v>80960</v>
      </c>
      <c r="L46" s="11">
        <f t="shared" si="3"/>
        <v>1101148</v>
      </c>
      <c r="M46" s="11">
        <f t="shared" si="3"/>
        <v>1513617</v>
      </c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</row>
    <row r="47" spans="2:245" ht="18" thickBot="1">
      <c r="B47" s="21" t="s">
        <v>45</v>
      </c>
      <c r="C47" s="54"/>
      <c r="D47" s="54"/>
      <c r="E47" s="54"/>
      <c r="F47" s="54"/>
      <c r="G47" s="22">
        <f aca="true" t="shared" si="4" ref="G47:M47">G37+G46</f>
        <v>309466</v>
      </c>
      <c r="H47" s="11">
        <f t="shared" si="4"/>
        <v>345170</v>
      </c>
      <c r="I47" s="11">
        <f t="shared" si="4"/>
        <v>345650</v>
      </c>
      <c r="J47" s="11">
        <f t="shared" si="4"/>
        <v>333959</v>
      </c>
      <c r="K47" s="11">
        <f t="shared" si="4"/>
        <v>333333</v>
      </c>
      <c r="L47" s="11">
        <f t="shared" si="4"/>
        <v>3484961</v>
      </c>
      <c r="M47" s="55">
        <f t="shared" si="4"/>
        <v>5152539</v>
      </c>
      <c r="AI47" s="48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</row>
    <row r="48" spans="2:245" ht="28.5">
      <c r="B48" s="56" t="s">
        <v>70</v>
      </c>
      <c r="C48" s="37"/>
      <c r="D48" s="37"/>
      <c r="E48" s="37"/>
      <c r="F48" s="37"/>
      <c r="G48" s="57">
        <f>G47/G50*100</f>
        <v>6.396927153215899</v>
      </c>
      <c r="H48" s="57">
        <f>H47/H50*100</f>
        <v>7.134959399337995</v>
      </c>
      <c r="I48" s="57">
        <f>I47/I50*100</f>
        <v>7.1448814102650235</v>
      </c>
      <c r="J48" s="57">
        <f>J47/J50*100</f>
        <v>6.903218431623599</v>
      </c>
      <c r="K48" s="57">
        <f>K47/K50*100</f>
        <v>6.890278475706266</v>
      </c>
      <c r="L48" s="38"/>
      <c r="M48" s="38">
        <v>9453078</v>
      </c>
      <c r="AI48" s="58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</row>
    <row r="49" spans="2:245" ht="15.75" thickBot="1">
      <c r="B49" s="59"/>
      <c r="C49" s="37"/>
      <c r="D49" s="37"/>
      <c r="E49" s="37"/>
      <c r="F49" s="37"/>
      <c r="G49" s="57"/>
      <c r="H49" s="57"/>
      <c r="I49" s="57"/>
      <c r="J49" s="57"/>
      <c r="K49" s="57"/>
      <c r="L49" s="38"/>
      <c r="M49" s="38"/>
      <c r="AI49" s="60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</row>
    <row r="50" spans="2:245" ht="29.25" thickBot="1">
      <c r="B50" s="61" t="s">
        <v>71</v>
      </c>
      <c r="C50" s="37"/>
      <c r="D50" s="37"/>
      <c r="E50" s="37"/>
      <c r="F50" s="37"/>
      <c r="G50" s="38">
        <v>4837729</v>
      </c>
      <c r="H50" s="38">
        <v>4837729</v>
      </c>
      <c r="I50" s="38">
        <v>4837729</v>
      </c>
      <c r="J50" s="38">
        <v>4837729</v>
      </c>
      <c r="K50" s="38">
        <v>4837729</v>
      </c>
      <c r="L50" s="38">
        <v>4837729</v>
      </c>
      <c r="M50" s="38"/>
      <c r="AI50" s="48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</row>
    <row r="51" spans="2:245" ht="15">
      <c r="B51" s="59"/>
      <c r="C51" s="62"/>
      <c r="D51" s="62"/>
      <c r="E51" s="62"/>
      <c r="F51" s="62"/>
      <c r="G51" s="48"/>
      <c r="H51" s="4"/>
      <c r="I51" s="4"/>
      <c r="J51" s="4"/>
      <c r="K51" s="4"/>
      <c r="L51" s="4"/>
      <c r="M51" s="4"/>
      <c r="AI51" s="48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</row>
    <row r="52" spans="2:245" ht="15">
      <c r="B52" s="63" t="s">
        <v>113</v>
      </c>
      <c r="C52" s="64"/>
      <c r="D52" s="65"/>
      <c r="G52" s="66"/>
      <c r="H52" s="29"/>
      <c r="I52" s="29"/>
      <c r="J52" s="29"/>
      <c r="K52" s="29"/>
      <c r="L52" s="29"/>
      <c r="M52" s="67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</row>
    <row r="53" spans="2:245" ht="15.75" thickBot="1">
      <c r="B53" s="68"/>
      <c r="C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</row>
    <row r="54" spans="2:245" ht="15.75" thickBot="1">
      <c r="B54" s="69" t="s">
        <v>65</v>
      </c>
      <c r="C54" s="70" t="s">
        <v>66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</row>
    <row r="55" spans="1:245" ht="27.75" thickBot="1">
      <c r="A55" s="24">
        <v>31</v>
      </c>
      <c r="B55" s="71" t="s">
        <v>67</v>
      </c>
      <c r="C55" s="72">
        <v>32533</v>
      </c>
      <c r="D55" s="73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</row>
    <row r="56" spans="1:245" ht="42" thickBot="1">
      <c r="A56" s="24">
        <v>54</v>
      </c>
      <c r="B56" s="71" t="s">
        <v>68</v>
      </c>
      <c r="C56" s="72">
        <v>17052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</row>
    <row r="57" spans="1:245" ht="27.75" thickBot="1">
      <c r="A57" s="24">
        <v>51</v>
      </c>
      <c r="B57" s="71" t="s">
        <v>22</v>
      </c>
      <c r="C57" s="72">
        <v>3100</v>
      </c>
      <c r="D57" s="73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</row>
    <row r="58" spans="1:245" ht="42" thickBot="1">
      <c r="A58" s="24">
        <v>15</v>
      </c>
      <c r="B58" s="71" t="s">
        <v>20</v>
      </c>
      <c r="C58" s="72">
        <v>18816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</row>
    <row r="59" spans="1:245" ht="27.75" thickBot="1">
      <c r="A59" s="24">
        <v>75</v>
      </c>
      <c r="B59" s="71" t="s">
        <v>24</v>
      </c>
      <c r="C59" s="72">
        <v>1840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</row>
    <row r="60" spans="1:245" ht="27.75" thickBot="1">
      <c r="A60" s="24">
        <v>15</v>
      </c>
      <c r="B60" s="71" t="s">
        <v>26</v>
      </c>
      <c r="C60" s="72">
        <v>24928</v>
      </c>
      <c r="D60" s="73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</row>
    <row r="61" spans="1:245" ht="27.75" thickBot="1">
      <c r="A61" s="24">
        <v>51</v>
      </c>
      <c r="B61" s="71" t="s">
        <v>27</v>
      </c>
      <c r="C61" s="72">
        <v>16876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</row>
    <row r="62" spans="1:245" ht="69" thickBot="1">
      <c r="A62" s="24">
        <v>160</v>
      </c>
      <c r="B62" s="71" t="s">
        <v>32</v>
      </c>
      <c r="C62" s="72">
        <v>3452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</row>
    <row r="63" spans="1:245" ht="55.5" thickBot="1">
      <c r="A63" s="24">
        <v>158</v>
      </c>
      <c r="B63" s="71" t="s">
        <v>30</v>
      </c>
      <c r="C63" s="72">
        <v>3212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</row>
    <row r="64" spans="1:245" ht="27.75" thickBot="1">
      <c r="A64" s="24">
        <v>15</v>
      </c>
      <c r="B64" s="71" t="s">
        <v>35</v>
      </c>
      <c r="C64" s="72">
        <v>9508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</row>
    <row r="65" spans="1:245" ht="69" thickBot="1">
      <c r="A65" s="24">
        <v>48</v>
      </c>
      <c r="B65" s="71" t="s">
        <v>36</v>
      </c>
      <c r="C65" s="72">
        <v>10092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</row>
    <row r="66" spans="1:245" ht="42" thickBot="1">
      <c r="A66" s="24">
        <v>31</v>
      </c>
      <c r="B66" s="71" t="s">
        <v>33</v>
      </c>
      <c r="C66" s="72">
        <v>15909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</row>
    <row r="67" spans="1:245" ht="27.75" thickBot="1">
      <c r="A67" s="24">
        <v>146</v>
      </c>
      <c r="B67" s="71" t="s">
        <v>47</v>
      </c>
      <c r="C67" s="72">
        <v>32164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</row>
    <row r="68" spans="1:245" ht="27.75" thickBot="1">
      <c r="A68" s="24">
        <v>76</v>
      </c>
      <c r="B68" s="71" t="s">
        <v>73</v>
      </c>
      <c r="C68" s="72">
        <v>4136</v>
      </c>
      <c r="D68" s="73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</row>
    <row r="69" spans="1:245" ht="42" thickBot="1">
      <c r="A69" s="24">
        <v>47</v>
      </c>
      <c r="B69" s="71" t="s">
        <v>76</v>
      </c>
      <c r="C69" s="72">
        <v>5956</v>
      </c>
      <c r="D69" s="73"/>
      <c r="E69" s="73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</row>
    <row r="70" spans="1:245" ht="27" thickBot="1">
      <c r="A70" s="24">
        <v>75</v>
      </c>
      <c r="B70" s="10" t="s">
        <v>79</v>
      </c>
      <c r="C70" s="72">
        <v>2441</v>
      </c>
      <c r="D70" s="73"/>
      <c r="E70" s="73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</row>
    <row r="71" spans="1:245" ht="27" thickBot="1">
      <c r="A71" s="24">
        <v>75</v>
      </c>
      <c r="B71" s="10" t="s">
        <v>85</v>
      </c>
      <c r="C71" s="72">
        <v>2017</v>
      </c>
      <c r="D71" s="73"/>
      <c r="E71" s="7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</row>
    <row r="72" spans="1:245" ht="27" thickBot="1">
      <c r="A72" s="24">
        <v>75</v>
      </c>
      <c r="B72" s="10" t="s">
        <v>86</v>
      </c>
      <c r="C72" s="72">
        <v>4118</v>
      </c>
      <c r="D72" s="73"/>
      <c r="E72" s="73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</row>
    <row r="73" spans="1:245" ht="27" thickBot="1">
      <c r="A73" s="24">
        <v>75</v>
      </c>
      <c r="B73" s="10" t="s">
        <v>82</v>
      </c>
      <c r="C73" s="72">
        <v>675</v>
      </c>
      <c r="D73" s="73"/>
      <c r="E73" s="73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</row>
    <row r="74" spans="2:245" ht="25.5" customHeight="1" thickBot="1">
      <c r="B74" s="71"/>
      <c r="C74" s="72"/>
      <c r="D74" s="73"/>
      <c r="E74" s="73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</row>
    <row r="75" spans="1:245" ht="15.75" thickBot="1">
      <c r="A75" s="29"/>
      <c r="B75" s="74" t="s">
        <v>69</v>
      </c>
      <c r="C75" s="80">
        <f>SUM(C55:C74)</f>
        <v>208825</v>
      </c>
      <c r="D75" s="73">
        <f>C75-C58-C60-C64-C68</f>
        <v>151437</v>
      </c>
      <c r="E75" s="73">
        <f>C58+C60+C64+C68</f>
        <v>57388</v>
      </c>
      <c r="F75" s="75">
        <f>D75+E75</f>
        <v>208825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</row>
    <row r="76" spans="1:245" ht="18">
      <c r="A76" s="29"/>
      <c r="B76" s="76"/>
      <c r="C76" s="77"/>
      <c r="D76" s="78"/>
      <c r="E76" s="78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</row>
    <row r="77" ht="15">
      <c r="D77" s="25" t="s">
        <v>93</v>
      </c>
    </row>
    <row r="79" ht="15">
      <c r="E79" s="73"/>
    </row>
    <row r="80" ht="15">
      <c r="E80" s="73"/>
    </row>
    <row r="81" ht="15">
      <c r="D81" s="73"/>
    </row>
  </sheetData>
  <sheetProtection selectLockedCells="1" selectUnlockedCells="1"/>
  <mergeCells count="9">
    <mergeCell ref="C2:D2"/>
    <mergeCell ref="C4:D4"/>
    <mergeCell ref="B6:M6"/>
    <mergeCell ref="B9:B10"/>
    <mergeCell ref="C9:C10"/>
    <mergeCell ref="D9:D10"/>
    <mergeCell ref="E9:E10"/>
    <mergeCell ref="F9:F10"/>
    <mergeCell ref="G9:M9"/>
  </mergeCells>
  <printOptions/>
  <pageMargins left="0.7874015748031497" right="0.7874015748031497" top="1.1811023622047245" bottom="0.7874015748031497" header="0.5118110236220472" footer="0.2755905511811024"/>
  <pageSetup firstPageNumber="1" useFirstPageNumber="1" fitToHeight="0" fitToWidth="1" horizontalDpi="600" verticalDpi="600" orientation="landscape" paperSize="9" scale="70" r:id="rId1"/>
  <headerFooter differentFirst="1" alignWithMargins="0">
    <oddHeader>&amp;C&amp;P</oddHeader>
    <oddFooter>&amp;L&amp;"Times New Roman,Regular"4-SAI; Pārskats par saistību apmēru&amp;R&amp;"Times New Roman,Regular"&amp;P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Solvita</cp:lastModifiedBy>
  <cp:lastPrinted>2019-11-20T12:27:53Z</cp:lastPrinted>
  <dcterms:created xsi:type="dcterms:W3CDTF">2015-12-11T09:12:07Z</dcterms:created>
  <dcterms:modified xsi:type="dcterms:W3CDTF">2021-02-23T09:33:44Z</dcterms:modified>
  <cp:category/>
  <cp:version/>
  <cp:contentType/>
  <cp:contentStatus/>
</cp:coreProperties>
</file>